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RK14\Desktop\"/>
    </mc:Choice>
  </mc:AlternateContent>
  <workbookProtection workbookPassword="EEBF" lockStructure="1"/>
  <bookViews>
    <workbookView xWindow="0" yWindow="0" windowWidth="19200" windowHeight="8010" tabRatio="711"/>
  </bookViews>
  <sheets>
    <sheet name="申込書（個人種目）" sheetId="1" r:id="rId1"/>
    <sheet name="参加料納入書 " sheetId="29" r:id="rId2"/>
    <sheet name="(種目・作業用)" sheetId="2" r:id="rId3"/>
    <sheet name="(所属・作業用)" sheetId="3" state="hidden" r:id="rId4"/>
    <sheet name="kyougisha転記用" sheetId="4" r:id="rId5"/>
  </sheets>
  <definedNames>
    <definedName name="_ken1">'申込書（個人種目）'!$AG$121:$AG$168</definedName>
    <definedName name="_ken2">#REF!</definedName>
    <definedName name="gakunen1">'申込書（個人種目）'!$E$122:$E$129</definedName>
    <definedName name="gakunen2">#REF!</definedName>
    <definedName name="gender1">'申込書（個人種目）'!$F$122:$F$123</definedName>
    <definedName name="_xlnm.Print_Area" localSheetId="1">'参加料納入書 '!#REF!</definedName>
    <definedName name="_xlnm.Print_Area" localSheetId="0">'申込書（個人種目）'!$A$1:$N$80</definedName>
    <definedName name="shubetsu1">'申込書（個人種目）'!$AB$121:$AB$125</definedName>
    <definedName name="shubetsu2">#REF!</definedName>
    <definedName name="shumoku1">'申込書（個人種目）'!$G$122:$G$131</definedName>
    <definedName name="shumoku2">#REF!</definedName>
    <definedName name="team2">#REF!</definedName>
  </definedNames>
  <calcPr calcId="152511"/>
</workbook>
</file>

<file path=xl/calcChain.xml><?xml version="1.0" encoding="utf-8"?>
<calcChain xmlns="http://schemas.openxmlformats.org/spreadsheetml/2006/main">
  <c r="AC4" i="1" l="1"/>
  <c r="V70" i="1" l="1"/>
  <c r="U69" i="1"/>
  <c r="V66" i="1"/>
  <c r="U65" i="1"/>
  <c r="T64" i="1"/>
  <c r="U61" i="1"/>
  <c r="T60" i="1"/>
  <c r="V58" i="1"/>
  <c r="T56" i="1"/>
  <c r="V54" i="1"/>
  <c r="T52" i="1"/>
  <c r="V50" i="1"/>
  <c r="U49" i="1"/>
  <c r="V31" i="1"/>
  <c r="V27" i="1"/>
  <c r="V10" i="1"/>
  <c r="U25" i="1"/>
  <c r="U21" i="1"/>
  <c r="U17" i="1"/>
  <c r="U9" i="1"/>
  <c r="T25" i="1"/>
  <c r="T21" i="1"/>
  <c r="T17" i="1"/>
  <c r="C22" i="29"/>
  <c r="D18" i="29"/>
  <c r="D17" i="29"/>
  <c r="I16" i="29"/>
  <c r="J5" i="29"/>
  <c r="J4" i="29"/>
  <c r="F20" i="29" s="1"/>
  <c r="A41" i="1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AD8" i="1"/>
  <c r="I3" i="4" s="1"/>
  <c r="AD9" i="1"/>
  <c r="I4" i="4" s="1"/>
  <c r="AD10" i="1"/>
  <c r="I5" i="4" s="1"/>
  <c r="AD11" i="1"/>
  <c r="I6" i="4" s="1"/>
  <c r="AD12" i="1"/>
  <c r="I7" i="4" s="1"/>
  <c r="AD13" i="1"/>
  <c r="I8" i="4" s="1"/>
  <c r="AD14" i="1"/>
  <c r="I9" i="4" s="1"/>
  <c r="AD15" i="1"/>
  <c r="I10" i="4" s="1"/>
  <c r="AD16" i="1"/>
  <c r="I11" i="4" s="1"/>
  <c r="AD17" i="1"/>
  <c r="I12" i="4" s="1"/>
  <c r="AD18" i="1"/>
  <c r="I13" i="4" s="1"/>
  <c r="AD19" i="1"/>
  <c r="I14" i="4" s="1"/>
  <c r="AD20" i="1"/>
  <c r="I15" i="4" s="1"/>
  <c r="AD21" i="1"/>
  <c r="I16" i="4" s="1"/>
  <c r="AD22" i="1"/>
  <c r="I17" i="4" s="1"/>
  <c r="AD23" i="1"/>
  <c r="I18" i="4" s="1"/>
  <c r="AD24" i="1"/>
  <c r="I19" i="4" s="1"/>
  <c r="AD25" i="1"/>
  <c r="I20" i="4" s="1"/>
  <c r="AD26" i="1"/>
  <c r="I21" i="4" s="1"/>
  <c r="AD27" i="1"/>
  <c r="I22" i="4" s="1"/>
  <c r="AD28" i="1"/>
  <c r="I23" i="4" s="1"/>
  <c r="AD29" i="1"/>
  <c r="I24" i="4" s="1"/>
  <c r="AD30" i="1"/>
  <c r="I25" i="4" s="1"/>
  <c r="AD31" i="1"/>
  <c r="I26" i="4" s="1"/>
  <c r="AD47" i="1"/>
  <c r="I27" i="4" s="1"/>
  <c r="AD48" i="1"/>
  <c r="I28" i="4" s="1"/>
  <c r="AD49" i="1"/>
  <c r="I29" i="4" s="1"/>
  <c r="AD50" i="1"/>
  <c r="I30" i="4" s="1"/>
  <c r="AD51" i="1"/>
  <c r="I31" i="4" s="1"/>
  <c r="AD52" i="1"/>
  <c r="I32" i="4" s="1"/>
  <c r="AD53" i="1"/>
  <c r="I33" i="4" s="1"/>
  <c r="AD54" i="1"/>
  <c r="I34" i="4" s="1"/>
  <c r="AD55" i="1"/>
  <c r="I35" i="4" s="1"/>
  <c r="AD56" i="1"/>
  <c r="I36" i="4" s="1"/>
  <c r="AD57" i="1"/>
  <c r="I37" i="4" s="1"/>
  <c r="AD58" i="1"/>
  <c r="I38" i="4" s="1"/>
  <c r="AD59" i="1"/>
  <c r="I39" i="4" s="1"/>
  <c r="AD60" i="1"/>
  <c r="I40" i="4" s="1"/>
  <c r="AD61" i="1"/>
  <c r="I41" i="4" s="1"/>
  <c r="AD62" i="1"/>
  <c r="I42" i="4" s="1"/>
  <c r="AD63" i="1"/>
  <c r="I43" i="4" s="1"/>
  <c r="AD64" i="1"/>
  <c r="I44" i="4" s="1"/>
  <c r="AD65" i="1"/>
  <c r="I45" i="4" s="1"/>
  <c r="AD66" i="1"/>
  <c r="I46" i="4" s="1"/>
  <c r="AD67" i="1"/>
  <c r="I47" i="4" s="1"/>
  <c r="AD68" i="1"/>
  <c r="I48" i="4" s="1"/>
  <c r="AD69" i="1"/>
  <c r="I49" i="4" s="1"/>
  <c r="AD70" i="1"/>
  <c r="I50" i="4" s="1"/>
  <c r="AD71" i="1"/>
  <c r="I51" i="4" s="1"/>
  <c r="AD7" i="1"/>
  <c r="I2" i="4" s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7" i="1"/>
  <c r="H79" i="1"/>
  <c r="Y71" i="1"/>
  <c r="AF71" i="1"/>
  <c r="S71" i="1"/>
  <c r="V71" i="1" s="1"/>
  <c r="R71" i="1"/>
  <c r="W71" i="1" s="1"/>
  <c r="Y70" i="1"/>
  <c r="S70" i="1"/>
  <c r="U70" i="1" s="1"/>
  <c r="R70" i="1"/>
  <c r="W70" i="1" s="1"/>
  <c r="Y69" i="1"/>
  <c r="AC69" i="1" s="1"/>
  <c r="H49" i="4" s="1"/>
  <c r="S69" i="1"/>
  <c r="T69" i="1" s="1"/>
  <c r="R69" i="1"/>
  <c r="W69" i="1" s="1"/>
  <c r="Y68" i="1"/>
  <c r="S68" i="1"/>
  <c r="T68" i="1" s="1"/>
  <c r="R68" i="1"/>
  <c r="W68" i="1" s="1"/>
  <c r="Y67" i="1"/>
  <c r="Z67" i="1" s="1"/>
  <c r="E47" i="4" s="1"/>
  <c r="S67" i="1"/>
  <c r="V67" i="1" s="1"/>
  <c r="R67" i="1"/>
  <c r="B47" i="4" s="1"/>
  <c r="Y66" i="1"/>
  <c r="AC66" i="1" s="1"/>
  <c r="H46" i="4" s="1"/>
  <c r="S66" i="1"/>
  <c r="U66" i="1" s="1"/>
  <c r="R66" i="1"/>
  <c r="W66" i="1" s="1"/>
  <c r="X66" i="1" s="1"/>
  <c r="C46" i="4" s="1"/>
  <c r="Y65" i="1"/>
  <c r="S65" i="1"/>
  <c r="T65" i="1" s="1"/>
  <c r="R65" i="1"/>
  <c r="W65" i="1" s="1"/>
  <c r="Y64" i="1"/>
  <c r="D44" i="4" s="1"/>
  <c r="S64" i="1"/>
  <c r="V64" i="1" s="1"/>
  <c r="R64" i="1"/>
  <c r="Y63" i="1"/>
  <c r="Z63" i="1"/>
  <c r="E43" i="4" s="1"/>
  <c r="S63" i="1"/>
  <c r="V63" i="1" s="1"/>
  <c r="R63" i="1"/>
  <c r="Y62" i="1"/>
  <c r="Z62" i="1" s="1"/>
  <c r="E42" i="4" s="1"/>
  <c r="S62" i="1"/>
  <c r="U62" i="1" s="1"/>
  <c r="R62" i="1"/>
  <c r="Y61" i="1"/>
  <c r="Z61" i="1" s="1"/>
  <c r="E41" i="4" s="1"/>
  <c r="S61" i="1"/>
  <c r="T61" i="1" s="1"/>
  <c r="R61" i="1"/>
  <c r="B41" i="4" s="1"/>
  <c r="Y60" i="1"/>
  <c r="AB60" i="1" s="1"/>
  <c r="G40" i="4"/>
  <c r="S60" i="1"/>
  <c r="V60" i="1" s="1"/>
  <c r="R60" i="1"/>
  <c r="W60" i="1" s="1"/>
  <c r="Y59" i="1"/>
  <c r="AA59" i="1" s="1"/>
  <c r="F39" i="4" s="1"/>
  <c r="S59" i="1"/>
  <c r="V59" i="1" s="1"/>
  <c r="R59" i="1"/>
  <c r="B39" i="4" s="1"/>
  <c r="Y58" i="1"/>
  <c r="AF58" i="1" s="1"/>
  <c r="S58" i="1"/>
  <c r="U58" i="1" s="1"/>
  <c r="R58" i="1"/>
  <c r="Y57" i="1"/>
  <c r="Z57" i="1" s="1"/>
  <c r="E37" i="4" s="1"/>
  <c r="S57" i="1"/>
  <c r="T57" i="1" s="1"/>
  <c r="R57" i="1"/>
  <c r="W57" i="1" s="1"/>
  <c r="Y56" i="1"/>
  <c r="Z56" i="1" s="1"/>
  <c r="E36" i="4" s="1"/>
  <c r="S56" i="1"/>
  <c r="V56" i="1" s="1"/>
  <c r="R56" i="1"/>
  <c r="W56" i="1" s="1"/>
  <c r="Y55" i="1"/>
  <c r="S55" i="1"/>
  <c r="V55" i="1" s="1"/>
  <c r="R55" i="1"/>
  <c r="B35" i="4" s="1"/>
  <c r="Y54" i="1"/>
  <c r="AF54" i="1" s="1"/>
  <c r="S54" i="1"/>
  <c r="U54" i="1" s="1"/>
  <c r="R54" i="1"/>
  <c r="W54" i="1" s="1"/>
  <c r="Y53" i="1"/>
  <c r="AC53" i="1" s="1"/>
  <c r="H33" i="4" s="1"/>
  <c r="S53" i="1"/>
  <c r="T53" i="1" s="1"/>
  <c r="R53" i="1"/>
  <c r="W53" i="1" s="1"/>
  <c r="Y52" i="1"/>
  <c r="AC52" i="1" s="1"/>
  <c r="H32" i="4" s="1"/>
  <c r="S52" i="1"/>
  <c r="V52" i="1" s="1"/>
  <c r="R52" i="1"/>
  <c r="B32" i="4" s="1"/>
  <c r="Y51" i="1"/>
  <c r="AC51" i="1"/>
  <c r="H31" i="4" s="1"/>
  <c r="S51" i="1"/>
  <c r="V51" i="1" s="1"/>
  <c r="R51" i="1"/>
  <c r="B31" i="4" s="1"/>
  <c r="Y50" i="1"/>
  <c r="AB50" i="1" s="1"/>
  <c r="G30" i="4" s="1"/>
  <c r="S50" i="1"/>
  <c r="U50" i="1" s="1"/>
  <c r="R50" i="1"/>
  <c r="B30" i="4" s="1"/>
  <c r="Y49" i="1"/>
  <c r="AB49" i="1" s="1"/>
  <c r="G29" i="4" s="1"/>
  <c r="S49" i="1"/>
  <c r="T49" i="1" s="1"/>
  <c r="R49" i="1"/>
  <c r="B29" i="4" s="1"/>
  <c r="Y48" i="1"/>
  <c r="Z48" i="1" s="1"/>
  <c r="E28" i="4" s="1"/>
  <c r="S48" i="1"/>
  <c r="V48" i="1" s="1"/>
  <c r="R48" i="1"/>
  <c r="W48" i="1" s="1"/>
  <c r="Y47" i="1"/>
  <c r="Z47" i="1" s="1"/>
  <c r="E27" i="4" s="1"/>
  <c r="S47" i="1"/>
  <c r="V47" i="1" s="1"/>
  <c r="R47" i="1"/>
  <c r="B27" i="4" s="1"/>
  <c r="Y31" i="1"/>
  <c r="AA31" i="1" s="1"/>
  <c r="F26" i="4" s="1"/>
  <c r="S31" i="1"/>
  <c r="U31" i="1" s="1"/>
  <c r="R31" i="1"/>
  <c r="Y30" i="1"/>
  <c r="AF30" i="1" s="1"/>
  <c r="S30" i="1"/>
  <c r="V30" i="1" s="1"/>
  <c r="R30" i="1"/>
  <c r="B25" i="4" s="1"/>
  <c r="Y29" i="1"/>
  <c r="S29" i="1"/>
  <c r="V29" i="1" s="1"/>
  <c r="R29" i="1"/>
  <c r="W29" i="1" s="1"/>
  <c r="Y28" i="1"/>
  <c r="S28" i="1"/>
  <c r="U28" i="1" s="1"/>
  <c r="R28" i="1"/>
  <c r="B23" i="4" s="1"/>
  <c r="Y27" i="1"/>
  <c r="AC27" i="1"/>
  <c r="H22" i="4" s="1"/>
  <c r="S27" i="1"/>
  <c r="U27" i="1" s="1"/>
  <c r="R27" i="1"/>
  <c r="W27" i="1" s="1"/>
  <c r="X27" i="1" s="1"/>
  <c r="C22" i="4" s="1"/>
  <c r="Y26" i="1"/>
  <c r="AF26" i="1" s="1"/>
  <c r="S26" i="1"/>
  <c r="V26" i="1" s="1"/>
  <c r="R26" i="1"/>
  <c r="B21" i="4" s="1"/>
  <c r="Y25" i="1"/>
  <c r="AF25" i="1" s="1"/>
  <c r="S25" i="1"/>
  <c r="V25" i="1" s="1"/>
  <c r="R25" i="1"/>
  <c r="W25" i="1" s="1"/>
  <c r="Y24" i="1"/>
  <c r="D19" i="4"/>
  <c r="S24" i="1"/>
  <c r="U24" i="1" s="1"/>
  <c r="R24" i="1"/>
  <c r="Y23" i="1"/>
  <c r="D18" i="4" s="1"/>
  <c r="S23" i="1"/>
  <c r="U23" i="1" s="1"/>
  <c r="R23" i="1"/>
  <c r="B18" i="4" s="1"/>
  <c r="Y22" i="1"/>
  <c r="S22" i="1"/>
  <c r="V22" i="1" s="1"/>
  <c r="R22" i="1"/>
  <c r="W22" i="1" s="1"/>
  <c r="X22" i="1" s="1"/>
  <c r="C17" i="4" s="1"/>
  <c r="Y21" i="1"/>
  <c r="S21" i="1"/>
  <c r="V21" i="1" s="1"/>
  <c r="R21" i="1"/>
  <c r="B16" i="4" s="1"/>
  <c r="Y20" i="1"/>
  <c r="AF20" i="1" s="1"/>
  <c r="S20" i="1"/>
  <c r="U20" i="1" s="1"/>
  <c r="R20" i="1"/>
  <c r="B15" i="4" s="1"/>
  <c r="Y19" i="1"/>
  <c r="AB19" i="1" s="1"/>
  <c r="G14" i="4" s="1"/>
  <c r="S19" i="1"/>
  <c r="V19" i="1" s="1"/>
  <c r="R19" i="1"/>
  <c r="W19" i="1" s="1"/>
  <c r="Y18" i="1"/>
  <c r="AC18" i="1" s="1"/>
  <c r="H13" i="4" s="1"/>
  <c r="S18" i="1"/>
  <c r="V18" i="1" s="1"/>
  <c r="R18" i="1"/>
  <c r="B13" i="4" s="1"/>
  <c r="Y17" i="1"/>
  <c r="AC17" i="1" s="1"/>
  <c r="H12" i="4" s="1"/>
  <c r="S17" i="1"/>
  <c r="V17" i="1" s="1"/>
  <c r="R17" i="1"/>
  <c r="W17" i="1" s="1"/>
  <c r="Y16" i="1"/>
  <c r="D11" i="4" s="1"/>
  <c r="S16" i="1"/>
  <c r="T16" i="1" s="1"/>
  <c r="R16" i="1"/>
  <c r="B11" i="4" s="1"/>
  <c r="Y15" i="1"/>
  <c r="AC15" i="1" s="1"/>
  <c r="H10" i="4" s="1"/>
  <c r="S15" i="1"/>
  <c r="U15" i="1" s="1"/>
  <c r="R15" i="1"/>
  <c r="B10" i="4" s="1"/>
  <c r="Y14" i="1"/>
  <c r="AF14" i="1" s="1"/>
  <c r="S14" i="1"/>
  <c r="T14" i="1" s="1"/>
  <c r="R14" i="1"/>
  <c r="W14" i="1" s="1"/>
  <c r="Y13" i="1"/>
  <c r="AC13" i="1" s="1"/>
  <c r="H8" i="4" s="1"/>
  <c r="S13" i="1"/>
  <c r="V13" i="1" s="1"/>
  <c r="R13" i="1"/>
  <c r="B8" i="4" s="1"/>
  <c r="Y12" i="1"/>
  <c r="AF12" i="1" s="1"/>
  <c r="S12" i="1"/>
  <c r="T12" i="1" s="1"/>
  <c r="R12" i="1"/>
  <c r="W12" i="1" s="1"/>
  <c r="Y11" i="1"/>
  <c r="AB11" i="1" s="1"/>
  <c r="G6" i="4" s="1"/>
  <c r="S11" i="1"/>
  <c r="U11" i="1" s="1"/>
  <c r="R11" i="1"/>
  <c r="W11" i="1" s="1"/>
  <c r="Y10" i="1"/>
  <c r="AA10" i="1" s="1"/>
  <c r="F5" i="4" s="1"/>
  <c r="S10" i="1"/>
  <c r="U10" i="1" s="1"/>
  <c r="R10" i="1"/>
  <c r="W10" i="1" s="1"/>
  <c r="Y9" i="1"/>
  <c r="S9" i="1"/>
  <c r="V9" i="1" s="1"/>
  <c r="R9" i="1"/>
  <c r="B4" i="4" s="1"/>
  <c r="Y8" i="1"/>
  <c r="AB8" i="1" s="1"/>
  <c r="G3" i="4" s="1"/>
  <c r="S8" i="1"/>
  <c r="T8" i="1" s="1"/>
  <c r="R8" i="1"/>
  <c r="W8" i="1" s="1"/>
  <c r="S7" i="1"/>
  <c r="U7" i="1" s="1"/>
  <c r="H72" i="1"/>
  <c r="H80" i="1"/>
  <c r="R7" i="1"/>
  <c r="B2" i="4" s="1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43" i="4"/>
  <c r="Y7" i="1"/>
  <c r="AC7" i="1" s="1"/>
  <c r="H2" i="4" s="1"/>
  <c r="Y4" i="1"/>
  <c r="D40" i="4"/>
  <c r="F79" i="1"/>
  <c r="J44" i="1"/>
  <c r="J43" i="1"/>
  <c r="C44" i="1"/>
  <c r="C43" i="1"/>
  <c r="C38" i="1"/>
  <c r="C78" i="1" s="1"/>
  <c r="D42" i="4"/>
  <c r="B34" i="4"/>
  <c r="B50" i="4"/>
  <c r="B37" i="4"/>
  <c r="AC11" i="1"/>
  <c r="H6" i="4" s="1"/>
  <c r="D26" i="4"/>
  <c r="AC24" i="1"/>
  <c r="H19" i="4" s="1"/>
  <c r="B49" i="4"/>
  <c r="AA18" i="1"/>
  <c r="F13" i="4"/>
  <c r="AF65" i="1"/>
  <c r="Z29" i="1"/>
  <c r="E24" i="4"/>
  <c r="AF29" i="1"/>
  <c r="AC29" i="1"/>
  <c r="H24" i="4" s="1"/>
  <c r="AA55" i="1"/>
  <c r="F35" i="4" s="1"/>
  <c r="AA63" i="1"/>
  <c r="F43" i="4" s="1"/>
  <c r="AF63" i="1"/>
  <c r="AF18" i="1"/>
  <c r="AC62" i="1"/>
  <c r="H42" i="4" s="1"/>
  <c r="B45" i="4"/>
  <c r="AB51" i="1"/>
  <c r="G31" i="4" s="1"/>
  <c r="AF57" i="1"/>
  <c r="AC14" i="1"/>
  <c r="H9" i="4" s="1"/>
  <c r="D9" i="4"/>
  <c r="D31" i="4"/>
  <c r="AF51" i="1"/>
  <c r="AB65" i="1"/>
  <c r="G45" i="4" s="1"/>
  <c r="AC31" i="1"/>
  <c r="H26" i="4" s="1"/>
  <c r="AA65" i="1"/>
  <c r="F45" i="4" s="1"/>
  <c r="Z51" i="1"/>
  <c r="E31" i="4"/>
  <c r="AF66" i="1"/>
  <c r="AF67" i="1"/>
  <c r="Z65" i="1"/>
  <c r="E45" i="4" s="1"/>
  <c r="Z21" i="1"/>
  <c r="E16" i="4" s="1"/>
  <c r="AA51" i="1"/>
  <c r="F31" i="4" s="1"/>
  <c r="Z13" i="1"/>
  <c r="E8" i="4" s="1"/>
  <c r="AC20" i="1"/>
  <c r="H15" i="4" s="1"/>
  <c r="Z20" i="1"/>
  <c r="E15" i="4" s="1"/>
  <c r="AC57" i="1"/>
  <c r="H37" i="4" s="1"/>
  <c r="D37" i="4"/>
  <c r="AA22" i="1"/>
  <c r="F17" i="4" s="1"/>
  <c r="Z18" i="1"/>
  <c r="E13" i="4" s="1"/>
  <c r="D13" i="4"/>
  <c r="AB18" i="1"/>
  <c r="G13" i="4"/>
  <c r="W30" i="1"/>
  <c r="AC63" i="1"/>
  <c r="H43" i="4" s="1"/>
  <c r="AA29" i="1"/>
  <c r="F24" i="4" s="1"/>
  <c r="AB29" i="1"/>
  <c r="G24" i="4" s="1"/>
  <c r="D24" i="4"/>
  <c r="W63" i="1"/>
  <c r="B43" i="4"/>
  <c r="AB63" i="1"/>
  <c r="G43" i="4"/>
  <c r="AB67" i="1"/>
  <c r="G47" i="4" s="1"/>
  <c r="Z26" i="1"/>
  <c r="E21" i="4" s="1"/>
  <c r="AB26" i="1"/>
  <c r="G21" i="4"/>
  <c r="D21" i="4"/>
  <c r="D7" i="4"/>
  <c r="AC26" i="1"/>
  <c r="H21" i="4" s="1"/>
  <c r="AA26" i="1"/>
  <c r="F21" i="4" s="1"/>
  <c r="Z30" i="1"/>
  <c r="E25" i="4" s="1"/>
  <c r="D12" i="4"/>
  <c r="Z17" i="1"/>
  <c r="E12" i="4" s="1"/>
  <c r="AB15" i="1"/>
  <c r="G10" i="4" s="1"/>
  <c r="AC22" i="1"/>
  <c r="H17" i="4" s="1"/>
  <c r="D8" i="4"/>
  <c r="AA67" i="1"/>
  <c r="F47" i="4" s="1"/>
  <c r="AA13" i="1"/>
  <c r="F8" i="4" s="1"/>
  <c r="AF22" i="1"/>
  <c r="AA68" i="1"/>
  <c r="F48" i="4" s="1"/>
  <c r="AC67" i="1"/>
  <c r="H47" i="4" s="1"/>
  <c r="D17" i="4"/>
  <c r="AB13" i="1"/>
  <c r="G8" i="4" s="1"/>
  <c r="D47" i="4"/>
  <c r="AF31" i="1"/>
  <c r="AB31" i="1"/>
  <c r="G26" i="4"/>
  <c r="Z31" i="1"/>
  <c r="E26" i="4"/>
  <c r="AF60" i="1"/>
  <c r="AF28" i="1"/>
  <c r="AB28" i="1"/>
  <c r="G23" i="4" s="1"/>
  <c r="AA60" i="1"/>
  <c r="F40" i="4" s="1"/>
  <c r="D23" i="4"/>
  <c r="Z60" i="1"/>
  <c r="E40" i="4" s="1"/>
  <c r="AC60" i="1"/>
  <c r="H40" i="4" s="1"/>
  <c r="AC71" i="1"/>
  <c r="H51" i="4" s="1"/>
  <c r="D51" i="4"/>
  <c r="AF24" i="1"/>
  <c r="AB52" i="1"/>
  <c r="G32" i="4" s="1"/>
  <c r="AF27" i="1"/>
  <c r="AA17" i="1"/>
  <c r="F12" i="4" s="1"/>
  <c r="AB71" i="1"/>
  <c r="G51" i="4" s="1"/>
  <c r="AB59" i="1"/>
  <c r="G39" i="4" s="1"/>
  <c r="AF47" i="1"/>
  <c r="Z52" i="1"/>
  <c r="E32" i="4" s="1"/>
  <c r="Z71" i="1"/>
  <c r="E51" i="4" s="1"/>
  <c r="AB53" i="1"/>
  <c r="G33" i="4" s="1"/>
  <c r="AC59" i="1"/>
  <c r="H39" i="4" s="1"/>
  <c r="Z59" i="1"/>
  <c r="E39" i="4" s="1"/>
  <c r="AF23" i="1"/>
  <c r="AA54" i="1"/>
  <c r="F34" i="4" s="1"/>
  <c r="AF17" i="1"/>
  <c r="AB17" i="1"/>
  <c r="G12" i="4" s="1"/>
  <c r="AA71" i="1"/>
  <c r="F51" i="4" s="1"/>
  <c r="D39" i="4"/>
  <c r="AA47" i="1"/>
  <c r="F27" i="4" s="1"/>
  <c r="AF59" i="1"/>
  <c r="AC9" i="1"/>
  <c r="H4" i="4" s="1"/>
  <c r="AF9" i="1"/>
  <c r="AA9" i="1"/>
  <c r="F4" i="4" s="1"/>
  <c r="Z9" i="1"/>
  <c r="E4" i="4" s="1"/>
  <c r="AB9" i="1"/>
  <c r="G4" i="4" s="1"/>
  <c r="D4" i="4"/>
  <c r="B44" i="4"/>
  <c r="W64" i="1"/>
  <c r="AF68" i="1"/>
  <c r="D48" i="4"/>
  <c r="Z68" i="1"/>
  <c r="E48" i="4" s="1"/>
  <c r="AB68" i="1"/>
  <c r="G48" i="4" s="1"/>
  <c r="AC68" i="1"/>
  <c r="H48" i="4" s="1"/>
  <c r="AC55" i="1"/>
  <c r="H35" i="4" s="1"/>
  <c r="AF55" i="1"/>
  <c r="AB55" i="1"/>
  <c r="G35" i="4" s="1"/>
  <c r="Z55" i="1"/>
  <c r="E35" i="4" s="1"/>
  <c r="D35" i="4"/>
  <c r="AC23" i="1"/>
  <c r="H18" i="4" s="1"/>
  <c r="AA23" i="1"/>
  <c r="F18" i="4"/>
  <c r="Z23" i="1"/>
  <c r="E18" i="4"/>
  <c r="D45" i="4"/>
  <c r="AC65" i="1"/>
  <c r="H45" i="4" s="1"/>
  <c r="AB27" i="1"/>
  <c r="G22" i="4" s="1"/>
  <c r="B24" i="4"/>
  <c r="AC47" i="1"/>
  <c r="H27" i="4" s="1"/>
  <c r="AB47" i="1"/>
  <c r="G27" i="4" s="1"/>
  <c r="D22" i="4"/>
  <c r="D27" i="4"/>
  <c r="AA27" i="1"/>
  <c r="F22" i="4" s="1"/>
  <c r="Z27" i="1"/>
  <c r="E22" i="4" s="1"/>
  <c r="AB23" i="1"/>
  <c r="G18" i="4" s="1"/>
  <c r="W23" i="1"/>
  <c r="W58" i="1"/>
  <c r="B38" i="4"/>
  <c r="D41" i="4"/>
  <c r="AC70" i="1"/>
  <c r="H50" i="4" s="1"/>
  <c r="AB70" i="1"/>
  <c r="G50" i="4"/>
  <c r="Z70" i="1"/>
  <c r="E50" i="4" s="1"/>
  <c r="D50" i="4"/>
  <c r="AF70" i="1"/>
  <c r="Z8" i="1"/>
  <c r="E3" i="4" s="1"/>
  <c r="AC30" i="1"/>
  <c r="H25" i="4" s="1"/>
  <c r="AC48" i="1"/>
  <c r="H28" i="4" s="1"/>
  <c r="D28" i="4"/>
  <c r="AF48" i="1"/>
  <c r="AA48" i="1"/>
  <c r="F28" i="4" s="1"/>
  <c r="AB48" i="1"/>
  <c r="G28" i="4" s="1"/>
  <c r="AF49" i="1"/>
  <c r="D30" i="4"/>
  <c r="D3" i="4"/>
  <c r="AA50" i="1"/>
  <c r="F30" i="4" s="1"/>
  <c r="AF19" i="1"/>
  <c r="D14" i="4"/>
  <c r="AA19" i="1"/>
  <c r="F14" i="4" s="1"/>
  <c r="Z19" i="1"/>
  <c r="E14" i="4" s="1"/>
  <c r="AC19" i="1"/>
  <c r="H14" i="4" s="1"/>
  <c r="Z22" i="1"/>
  <c r="E17" i="4" s="1"/>
  <c r="AB22" i="1"/>
  <c r="G17" i="4" s="1"/>
  <c r="AA70" i="1"/>
  <c r="F50" i="4" s="1"/>
  <c r="AB14" i="1"/>
  <c r="G9" i="4" s="1"/>
  <c r="AA14" i="1"/>
  <c r="F9" i="4" s="1"/>
  <c r="Z14" i="1"/>
  <c r="E9" i="4" s="1"/>
  <c r="AF15" i="1"/>
  <c r="Z24" i="1"/>
  <c r="E19" i="4" s="1"/>
  <c r="AA24" i="1"/>
  <c r="F19" i="4" s="1"/>
  <c r="AB24" i="1"/>
  <c r="G19" i="4" s="1"/>
  <c r="B33" i="4" l="1"/>
  <c r="W67" i="1"/>
  <c r="W51" i="1"/>
  <c r="X51" i="1" s="1"/>
  <c r="C31" i="4" s="1"/>
  <c r="X70" i="1"/>
  <c r="C50" i="4" s="1"/>
  <c r="X56" i="1"/>
  <c r="C36" i="4" s="1"/>
  <c r="T48" i="1"/>
  <c r="U53" i="1"/>
  <c r="U57" i="1"/>
  <c r="V62" i="1"/>
  <c r="AB30" i="1"/>
  <c r="G25" i="4" s="1"/>
  <c r="AA25" i="1"/>
  <c r="F20" i="4" s="1"/>
  <c r="X63" i="1"/>
  <c r="C43" i="4" s="1"/>
  <c r="B22" i="4"/>
  <c r="AA20" i="1"/>
  <c r="F15" i="4" s="1"/>
  <c r="AA12" i="1"/>
  <c r="F7" i="4" s="1"/>
  <c r="X17" i="1"/>
  <c r="C12" i="4" s="1"/>
  <c r="T18" i="1"/>
  <c r="T22" i="1"/>
  <c r="T26" i="1"/>
  <c r="T30" i="1"/>
  <c r="U12" i="1"/>
  <c r="U18" i="1"/>
  <c r="U22" i="1"/>
  <c r="U26" i="1"/>
  <c r="U30" i="1"/>
  <c r="V16" i="1"/>
  <c r="V20" i="1"/>
  <c r="V24" i="1"/>
  <c r="V28" i="1"/>
  <c r="T47" i="1"/>
  <c r="U48" i="1"/>
  <c r="V49" i="1"/>
  <c r="T51" i="1"/>
  <c r="U52" i="1"/>
  <c r="V53" i="1"/>
  <c r="X53" i="1" s="1"/>
  <c r="C33" i="4" s="1"/>
  <c r="T55" i="1"/>
  <c r="U56" i="1"/>
  <c r="V57" i="1"/>
  <c r="X57" i="1" s="1"/>
  <c r="C37" i="4" s="1"/>
  <c r="T59" i="1"/>
  <c r="U60" i="1"/>
  <c r="V61" i="1"/>
  <c r="T63" i="1"/>
  <c r="U64" i="1"/>
  <c r="V65" i="1"/>
  <c r="X65" i="1" s="1"/>
  <c r="C45" i="4" s="1"/>
  <c r="T67" i="1"/>
  <c r="U68" i="1"/>
  <c r="V69" i="1"/>
  <c r="X69" i="1" s="1"/>
  <c r="C49" i="4" s="1"/>
  <c r="T71" i="1"/>
  <c r="X64" i="1"/>
  <c r="C44" i="4" s="1"/>
  <c r="T29" i="1"/>
  <c r="U29" i="1"/>
  <c r="V23" i="1"/>
  <c r="D25" i="4"/>
  <c r="AA30" i="1"/>
  <c r="F25" i="4" s="1"/>
  <c r="D29" i="4"/>
  <c r="X67" i="1"/>
  <c r="C47" i="4" s="1"/>
  <c r="AC49" i="1"/>
  <c r="H29" i="4" s="1"/>
  <c r="D20" i="4"/>
  <c r="D15" i="4"/>
  <c r="AB58" i="1"/>
  <c r="G38" i="4" s="1"/>
  <c r="W47" i="1"/>
  <c r="X47" i="1" s="1"/>
  <c r="C27" i="4" s="1"/>
  <c r="X54" i="1"/>
  <c r="C34" i="4" s="1"/>
  <c r="T9" i="1"/>
  <c r="T19" i="1"/>
  <c r="T23" i="1"/>
  <c r="T27" i="1"/>
  <c r="T31" i="1"/>
  <c r="U13" i="1"/>
  <c r="U19" i="1"/>
  <c r="U47" i="1"/>
  <c r="T50" i="1"/>
  <c r="U51" i="1"/>
  <c r="T54" i="1"/>
  <c r="U55" i="1"/>
  <c r="T58" i="1"/>
  <c r="U59" i="1"/>
  <c r="T62" i="1"/>
  <c r="U63" i="1"/>
  <c r="T66" i="1"/>
  <c r="U67" i="1"/>
  <c r="V68" i="1"/>
  <c r="T70" i="1"/>
  <c r="U71" i="1"/>
  <c r="Z49" i="1"/>
  <c r="E29" i="4" s="1"/>
  <c r="Z16" i="1"/>
  <c r="E11" i="4" s="1"/>
  <c r="AA49" i="1"/>
  <c r="F29" i="4" s="1"/>
  <c r="AC54" i="1"/>
  <c r="H34" i="4" s="1"/>
  <c r="AC8" i="1"/>
  <c r="H3" i="4" s="1"/>
  <c r="X58" i="1"/>
  <c r="C38" i="4" s="1"/>
  <c r="W18" i="1"/>
  <c r="D34" i="4"/>
  <c r="B46" i="4"/>
  <c r="Z64" i="1"/>
  <c r="E44" i="4" s="1"/>
  <c r="AC16" i="1"/>
  <c r="H11" i="4" s="1"/>
  <c r="W52" i="1"/>
  <c r="X52" i="1" s="1"/>
  <c r="C32" i="4" s="1"/>
  <c r="W28" i="1"/>
  <c r="X28" i="1" s="1"/>
  <c r="C23" i="4" s="1"/>
  <c r="AB20" i="1"/>
  <c r="G15" i="4" s="1"/>
  <c r="X19" i="1"/>
  <c r="C14" i="4" s="1"/>
  <c r="X48" i="1"/>
  <c r="C28" i="4" s="1"/>
  <c r="T13" i="1"/>
  <c r="T20" i="1"/>
  <c r="T24" i="1"/>
  <c r="T28" i="1"/>
  <c r="U8" i="1"/>
  <c r="U16" i="1"/>
  <c r="V14" i="1"/>
  <c r="V15" i="1"/>
  <c r="T10" i="1"/>
  <c r="V7" i="1"/>
  <c r="V11" i="1"/>
  <c r="X11" i="1" s="1"/>
  <c r="C6" i="4" s="1"/>
  <c r="T7" i="1"/>
  <c r="T11" i="1"/>
  <c r="T15" i="1"/>
  <c r="U14" i="1"/>
  <c r="V8" i="1"/>
  <c r="V12" i="1"/>
  <c r="AA16" i="1"/>
  <c r="F11" i="4" s="1"/>
  <c r="AA8" i="1"/>
  <c r="F3" i="4" s="1"/>
  <c r="AF8" i="1"/>
  <c r="D10" i="4"/>
  <c r="AC12" i="1"/>
  <c r="H7" i="4" s="1"/>
  <c r="AB12" i="1"/>
  <c r="G7" i="4" s="1"/>
  <c r="AA11" i="1"/>
  <c r="F6" i="4" s="1"/>
  <c r="AB16" i="1"/>
  <c r="G11" i="4" s="1"/>
  <c r="Z12" i="1"/>
  <c r="E7" i="4" s="1"/>
  <c r="AF16" i="1"/>
  <c r="Z15" i="1"/>
  <c r="E10" i="4" s="1"/>
  <c r="AA15" i="1"/>
  <c r="F10" i="4" s="1"/>
  <c r="W13" i="1"/>
  <c r="X13" i="1" s="1"/>
  <c r="C8" i="4" s="1"/>
  <c r="W59" i="1"/>
  <c r="W21" i="1"/>
  <c r="X21" i="1" s="1"/>
  <c r="C16" i="4" s="1"/>
  <c r="B51" i="4"/>
  <c r="X25" i="1"/>
  <c r="C20" i="4" s="1"/>
  <c r="W15" i="1"/>
  <c r="X15" i="1" s="1"/>
  <c r="C10" i="4" s="1"/>
  <c r="W50" i="1"/>
  <c r="X50" i="1" s="1"/>
  <c r="C30" i="4" s="1"/>
  <c r="B36" i="4"/>
  <c r="W49" i="1"/>
  <c r="X49" i="1" s="1"/>
  <c r="C29" i="4" s="1"/>
  <c r="B20" i="4"/>
  <c r="B48" i="4"/>
  <c r="W55" i="1"/>
  <c r="X55" i="1" s="1"/>
  <c r="C35" i="4" s="1"/>
  <c r="W61" i="1"/>
  <c r="X61" i="1" s="1"/>
  <c r="C41" i="4" s="1"/>
  <c r="B40" i="4"/>
  <c r="B7" i="4"/>
  <c r="W26" i="1"/>
  <c r="X26" i="1" s="1"/>
  <c r="C21" i="4" s="1"/>
  <c r="X60" i="1"/>
  <c r="C40" i="4" s="1"/>
  <c r="X30" i="1"/>
  <c r="C25" i="4" s="1"/>
  <c r="B9" i="4"/>
  <c r="AF13" i="1"/>
  <c r="AC10" i="1"/>
  <c r="H5" i="4" s="1"/>
  <c r="AB10" i="1"/>
  <c r="G5" i="4" s="1"/>
  <c r="D5" i="4"/>
  <c r="AF10" i="1"/>
  <c r="Z10" i="1"/>
  <c r="E5" i="4" s="1"/>
  <c r="W9" i="1"/>
  <c r="X9" i="1" s="1"/>
  <c r="C4" i="4" s="1"/>
  <c r="AF7" i="1"/>
  <c r="Z7" i="1"/>
  <c r="E2" i="4" s="1"/>
  <c r="W7" i="1"/>
  <c r="X7" i="1" s="1"/>
  <c r="C2" i="4" s="1"/>
  <c r="AA7" i="1"/>
  <c r="F2" i="4" s="1"/>
  <c r="AB7" i="1"/>
  <c r="G2" i="4" s="1"/>
  <c r="D2" i="4"/>
  <c r="AF50" i="1"/>
  <c r="AA61" i="1"/>
  <c r="F41" i="4" s="1"/>
  <c r="AC61" i="1"/>
  <c r="H41" i="4" s="1"/>
  <c r="W16" i="1"/>
  <c r="X16" i="1" s="1"/>
  <c r="C11" i="4" s="1"/>
  <c r="W20" i="1"/>
  <c r="AF64" i="1"/>
  <c r="AF53" i="1"/>
  <c r="AA52" i="1"/>
  <c r="F32" i="4" s="1"/>
  <c r="D32" i="4"/>
  <c r="B6" i="4"/>
  <c r="AF52" i="1"/>
  <c r="X18" i="1"/>
  <c r="C13" i="4" s="1"/>
  <c r="X71" i="1"/>
  <c r="C51" i="4" s="1"/>
  <c r="X29" i="1"/>
  <c r="C24" i="4" s="1"/>
  <c r="AB54" i="1"/>
  <c r="G34" i="4" s="1"/>
  <c r="Z58" i="1"/>
  <c r="E38" i="4" s="1"/>
  <c r="B17" i="4"/>
  <c r="AA58" i="1"/>
  <c r="F38" i="4" s="1"/>
  <c r="D46" i="4"/>
  <c r="Z66" i="1"/>
  <c r="E46" i="4" s="1"/>
  <c r="AB62" i="1"/>
  <c r="G42" i="4" s="1"/>
  <c r="X59" i="1"/>
  <c r="C39" i="4" s="1"/>
  <c r="AB61" i="1"/>
  <c r="G41" i="4" s="1"/>
  <c r="B3" i="4"/>
  <c r="D6" i="4"/>
  <c r="X8" i="1"/>
  <c r="C3" i="4" s="1"/>
  <c r="D49" i="4"/>
  <c r="B14" i="4"/>
  <c r="D33" i="4"/>
  <c r="Z54" i="1"/>
  <c r="E34" i="4" s="1"/>
  <c r="X14" i="1"/>
  <c r="C9" i="4" s="1"/>
  <c r="X68" i="1"/>
  <c r="C48" i="4" s="1"/>
  <c r="AB66" i="1"/>
  <c r="G46" i="4" s="1"/>
  <c r="AB57" i="1"/>
  <c r="G37" i="4" s="1"/>
  <c r="D38" i="4"/>
  <c r="AC58" i="1"/>
  <c r="H38" i="4" s="1"/>
  <c r="AF62" i="1"/>
  <c r="AF61" i="1"/>
  <c r="AF11" i="1"/>
  <c r="Z11" i="1"/>
  <c r="E6" i="4" s="1"/>
  <c r="Z69" i="1"/>
  <c r="E49" i="4" s="1"/>
  <c r="AC50" i="1"/>
  <c r="H30" i="4" s="1"/>
  <c r="Z50" i="1"/>
  <c r="E30" i="4" s="1"/>
  <c r="AA53" i="1"/>
  <c r="F33" i="4" s="1"/>
  <c r="AA64" i="1"/>
  <c r="F44" i="4" s="1"/>
  <c r="AC64" i="1"/>
  <c r="H44" i="4" s="1"/>
  <c r="AB64" i="1"/>
  <c r="G44" i="4" s="1"/>
  <c r="X12" i="1"/>
  <c r="C7" i="4" s="1"/>
  <c r="Z53" i="1"/>
  <c r="E33" i="4" s="1"/>
  <c r="B5" i="4"/>
  <c r="AA57" i="1"/>
  <c r="F37" i="4" s="1"/>
  <c r="B28" i="4"/>
  <c r="AA66" i="1"/>
  <c r="F46" i="4" s="1"/>
  <c r="AA62" i="1"/>
  <c r="F42" i="4" s="1"/>
  <c r="AF69" i="1"/>
  <c r="AA69" i="1"/>
  <c r="F49" i="4" s="1"/>
  <c r="AB69" i="1"/>
  <c r="G49" i="4" s="1"/>
  <c r="AA56" i="1"/>
  <c r="F36" i="4" s="1"/>
  <c r="AC56" i="1"/>
  <c r="H36" i="4" s="1"/>
  <c r="X23" i="1"/>
  <c r="C18" i="4" s="1"/>
  <c r="AF56" i="1"/>
  <c r="W62" i="1"/>
  <c r="X62" i="1" s="1"/>
  <c r="C42" i="4" s="1"/>
  <c r="B42" i="4"/>
  <c r="W24" i="1"/>
  <c r="X24" i="1" s="1"/>
  <c r="C19" i="4" s="1"/>
  <c r="B19" i="4"/>
  <c r="Z25" i="1"/>
  <c r="E20" i="4" s="1"/>
  <c r="AB25" i="1"/>
  <c r="G20" i="4" s="1"/>
  <c r="AC25" i="1"/>
  <c r="H20" i="4" s="1"/>
  <c r="AC28" i="1"/>
  <c r="H23" i="4" s="1"/>
  <c r="AA28" i="1"/>
  <c r="F23" i="4" s="1"/>
  <c r="Z28" i="1"/>
  <c r="E23" i="4" s="1"/>
  <c r="D36" i="4"/>
  <c r="AB56" i="1"/>
  <c r="G36" i="4" s="1"/>
  <c r="B12" i="4"/>
  <c r="AF21" i="1"/>
  <c r="AC21" i="1"/>
  <c r="H16" i="4" s="1"/>
  <c r="D16" i="4"/>
  <c r="AA21" i="1"/>
  <c r="F16" i="4" s="1"/>
  <c r="AB21" i="1"/>
  <c r="G16" i="4" s="1"/>
  <c r="W31" i="1"/>
  <c r="X31" i="1" s="1"/>
  <c r="C26" i="4" s="1"/>
  <c r="B26" i="4"/>
  <c r="X10" i="1"/>
  <c r="C5" i="4" s="1"/>
  <c r="X20" i="1" l="1"/>
  <c r="C15" i="4" s="1"/>
</calcChain>
</file>

<file path=xl/comments1.xml><?xml version="1.0" encoding="utf-8"?>
<comments xmlns="http://schemas.openxmlformats.org/spreadsheetml/2006/main">
  <authors>
    <author>soshiis</author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AB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Athle32用データ作成者がリストから入力してください。
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sharedStrings.xml><?xml version="1.0" encoding="utf-8"?>
<sst xmlns="http://schemas.openxmlformats.org/spreadsheetml/2006/main" count="726" uniqueCount="630">
  <si>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</si>
  <si>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</si>
  <si>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</si>
  <si>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</si>
  <si>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</si>
  <si>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</si>
  <si>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</si>
  <si>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</si>
  <si>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</si>
  <si>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</si>
  <si>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</si>
  <si>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</si>
  <si>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</si>
  <si>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</si>
  <si>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</si>
  <si>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</si>
  <si>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</si>
  <si>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</si>
  <si>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高等学校</t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</si>
  <si>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</si>
  <si>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</si>
  <si>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</si>
  <si>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</si>
  <si>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</si>
  <si>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</si>
  <si>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</si>
  <si>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</si>
  <si>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</si>
  <si>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</si>
  <si>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MC</t>
    <phoneticPr fontId="2"/>
  </si>
  <si>
    <t>団体名略称</t>
  </si>
  <si>
    <t>060004</t>
  </si>
  <si>
    <t>米沢市陸協</t>
  </si>
  <si>
    <t>060001</t>
  </si>
  <si>
    <t>南陽東置賜陸協</t>
  </si>
  <si>
    <t>060012</t>
  </si>
  <si>
    <t>西置賜地区陸協</t>
    <rPh sb="3" eb="5">
      <t>チク</t>
    </rPh>
    <phoneticPr fontId="2"/>
  </si>
  <si>
    <t>060049</t>
  </si>
  <si>
    <t>協同薬品</t>
  </si>
  <si>
    <t>060006</t>
  </si>
  <si>
    <t>上山市陸協</t>
  </si>
  <si>
    <t>060007</t>
  </si>
  <si>
    <t>山形市陸協</t>
  </si>
  <si>
    <t>060019</t>
  </si>
  <si>
    <t>天童市陸協</t>
  </si>
  <si>
    <t>060013</t>
  </si>
  <si>
    <t>西村山地区陸協</t>
    <rPh sb="3" eb="5">
      <t>チク</t>
    </rPh>
    <phoneticPr fontId="2"/>
  </si>
  <si>
    <t>060014</t>
  </si>
  <si>
    <t>北村山地区陸協</t>
    <rPh sb="3" eb="5">
      <t>チク</t>
    </rPh>
    <phoneticPr fontId="2"/>
  </si>
  <si>
    <t>060008</t>
  </si>
  <si>
    <t>鶴岡市陸協</t>
  </si>
  <si>
    <t>060047</t>
  </si>
  <si>
    <t>庄内ＡＣ</t>
    <phoneticPr fontId="2"/>
  </si>
  <si>
    <t>060016</t>
  </si>
  <si>
    <t>酒田市陸協</t>
  </si>
  <si>
    <t>060030</t>
  </si>
  <si>
    <t>神町自衛隊</t>
  </si>
  <si>
    <t>060037</t>
  </si>
  <si>
    <t>山形ＴＦＣ</t>
    <phoneticPr fontId="2"/>
  </si>
  <si>
    <t>060023</t>
  </si>
  <si>
    <t>山形市役所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</si>
  <si>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</si>
  <si>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</si>
  <si>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060034</t>
  </si>
  <si>
    <t>高畠ワイン</t>
  </si>
  <si>
    <t>060002</t>
  </si>
  <si>
    <t>新庄地区陸協</t>
  </si>
  <si>
    <t>060048</t>
  </si>
  <si>
    <t>ＳＭＡＣ</t>
    <phoneticPr fontId="2"/>
  </si>
  <si>
    <t>060039</t>
  </si>
  <si>
    <t>日新製薬</t>
  </si>
  <si>
    <t>060040</t>
  </si>
  <si>
    <t>村山ＡＣ</t>
    <phoneticPr fontId="2"/>
  </si>
  <si>
    <t>060041</t>
  </si>
  <si>
    <t>ＪＡやまがた</t>
    <phoneticPr fontId="2"/>
  </si>
  <si>
    <t>060042</t>
  </si>
  <si>
    <t>ＫＡＣ</t>
    <phoneticPr fontId="2"/>
  </si>
  <si>
    <t>060029</t>
  </si>
  <si>
    <t>スポーツ山形21</t>
    <phoneticPr fontId="2"/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</si>
  <si>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</si>
  <si>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</si>
  <si>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</si>
  <si>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</si>
  <si>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</si>
  <si>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</si>
  <si>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</si>
  <si>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</si>
  <si>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</si>
  <si>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</si>
  <si>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</si>
  <si>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山形商高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</si>
  <si>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</si>
  <si>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</si>
  <si>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</si>
  <si>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</si>
  <si>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</si>
  <si>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</si>
  <si>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</si>
  <si>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</si>
  <si>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</si>
  <si>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</si>
  <si>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</si>
  <si>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山形聾高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</si>
  <si>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</si>
  <si>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</si>
  <si>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</si>
  <si>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</si>
  <si>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</si>
  <si>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</si>
  <si>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</si>
  <si>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</si>
  <si>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</si>
  <si>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山形電波工高</t>
  </si>
  <si>
    <t>063506</t>
  </si>
  <si>
    <t>山本学園高</t>
  </si>
  <si>
    <t>063507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</si>
  <si>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</si>
  <si>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</si>
  <si>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</si>
  <si>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</si>
  <si>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</si>
  <si>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</si>
  <si>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</si>
  <si>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</si>
  <si>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</si>
  <si>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</si>
  <si>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</si>
  <si>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</si>
  <si>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</si>
  <si>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</si>
  <si>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</si>
  <si>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</si>
  <si>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</si>
  <si>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</si>
  <si>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</si>
  <si>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</si>
  <si>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</si>
  <si>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</si>
  <si>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</si>
  <si>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</si>
  <si>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</si>
  <si>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</si>
  <si>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</si>
  <si>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</si>
  <si>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</si>
  <si>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</si>
  <si>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</si>
  <si>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</si>
  <si>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</si>
  <si>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</si>
  <si>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</si>
  <si>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</si>
  <si>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</si>
  <si>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</si>
  <si>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</si>
  <si>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</si>
  <si>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</si>
  <si>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</si>
  <si>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鶴岡南高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</si>
  <si>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</si>
  <si>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</si>
  <si>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</si>
  <si>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</si>
  <si>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</si>
  <si>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</si>
  <si>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</si>
  <si>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063513</t>
  </si>
  <si>
    <t>鶴岡東高</t>
  </si>
  <si>
    <t>063091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</si>
  <si>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</si>
  <si>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</si>
  <si>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</si>
  <si>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</si>
  <si>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</si>
  <si>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</si>
  <si>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</si>
  <si>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</si>
  <si>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</si>
  <si>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</si>
  <si>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</si>
  <si>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063515</t>
  </si>
  <si>
    <t>酒田南高</t>
  </si>
  <si>
    <t>063514</t>
  </si>
  <si>
    <t>天真学園高</t>
  </si>
  <si>
    <t>酒田西高定</t>
    <rPh sb="1" eb="2">
      <t>タ</t>
    </rPh>
    <rPh sb="3" eb="4">
      <t>コウ</t>
    </rPh>
    <phoneticPr fontId="2"/>
  </si>
  <si>
    <t>064124</t>
  </si>
  <si>
    <t>米沢工高定</t>
    <rPh sb="0" eb="2">
      <t>ヨネザワ</t>
    </rPh>
    <rPh sb="3" eb="4">
      <t>コウ</t>
    </rPh>
    <phoneticPr fontId="2"/>
  </si>
  <si>
    <t>064121</t>
  </si>
  <si>
    <t>霞城ⅠⅡⅢ</t>
    <phoneticPr fontId="2"/>
  </si>
  <si>
    <t>064122</t>
  </si>
  <si>
    <t>霞城学園高IV</t>
    <rPh sb="2" eb="4">
      <t>ガクエン</t>
    </rPh>
    <rPh sb="4" eb="5">
      <t>コウ</t>
    </rPh>
    <phoneticPr fontId="2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</si>
  <si>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</si>
  <si>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</si>
  <si>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</si>
  <si>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</si>
  <si>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</si>
  <si>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</si>
  <si>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</si>
  <si>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</si>
  <si>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</si>
  <si>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</si>
  <si>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</si>
  <si>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</si>
  <si>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</si>
  <si>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</si>
  <si>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</si>
  <si>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</si>
  <si>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</si>
  <si>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</si>
  <si>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</si>
  <si>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</si>
  <si>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</si>
  <si>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</si>
  <si>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</si>
  <si>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</si>
  <si>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</si>
  <si>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</si>
  <si>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</si>
  <si>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</si>
  <si>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</si>
  <si>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</si>
  <si>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</si>
  <si>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</si>
  <si>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</si>
  <si>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</si>
  <si>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</si>
  <si>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</si>
  <si>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</si>
  <si>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</si>
  <si>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</si>
  <si>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</si>
  <si>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</si>
  <si>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</si>
  <si>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</si>
  <si>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</si>
  <si>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</si>
  <si>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</si>
  <si>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</si>
  <si>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</si>
  <si>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</si>
  <si>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</si>
  <si>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</si>
  <si>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</si>
  <si>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</si>
  <si>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</si>
  <si>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</si>
  <si>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山形大附中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</si>
  <si>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</si>
  <si>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</si>
  <si>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</si>
  <si>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</si>
  <si>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</si>
  <si>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</si>
  <si>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</si>
  <si>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</si>
  <si>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</si>
  <si>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</si>
  <si>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</si>
  <si>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</si>
  <si>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</si>
  <si>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</si>
  <si>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</si>
  <si>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</si>
  <si>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</si>
  <si>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</si>
  <si>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</si>
  <si>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</si>
  <si>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</si>
  <si>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</si>
  <si>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東根二中</t>
    <phoneticPr fontId="2"/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</si>
  <si>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</si>
  <si>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</si>
  <si>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</si>
  <si>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</si>
  <si>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</si>
  <si>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</si>
  <si>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</si>
  <si>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</si>
  <si>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</si>
  <si>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</si>
  <si>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</si>
  <si>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</si>
  <si>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</si>
  <si>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</si>
  <si>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</si>
  <si>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</si>
  <si>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</si>
  <si>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</si>
  <si>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</si>
  <si>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</si>
  <si>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</si>
  <si>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</si>
  <si>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</si>
  <si>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</si>
  <si>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</si>
  <si>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</si>
  <si>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</si>
  <si>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</si>
  <si>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</si>
  <si>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</si>
  <si>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</si>
  <si>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</si>
  <si>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</si>
  <si>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</si>
  <si>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</si>
  <si>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</si>
  <si>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</si>
  <si>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</si>
  <si>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</si>
  <si>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</si>
  <si>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</si>
  <si>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</si>
  <si>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山形酒田特支中</t>
    <phoneticPr fontId="2"/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</si>
  <si>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</si>
  <si>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</si>
  <si>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</si>
  <si>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</si>
  <si>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</si>
  <si>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</si>
  <si>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</si>
  <si>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</si>
  <si>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</si>
  <si>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</si>
  <si>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</si>
  <si>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</si>
  <si>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鶴岡北高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</si>
  <si>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</si>
  <si>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</si>
  <si>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</si>
  <si>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</si>
  <si>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</si>
  <si>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</si>
  <si>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</si>
  <si>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</si>
  <si>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</si>
  <si>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</si>
  <si>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</si>
  <si>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</si>
  <si>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</si>
  <si>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</si>
  <si>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</si>
  <si>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</si>
  <si>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</si>
  <si>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</si>
  <si>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</si>
  <si>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</si>
  <si>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</si>
  <si>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</si>
  <si>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</si>
  <si>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</si>
  <si>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</si>
  <si>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</si>
  <si>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</si>
  <si>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</si>
  <si>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</si>
  <si>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</si>
  <si>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</si>
  <si>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</si>
  <si>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</si>
  <si>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</si>
  <si>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</si>
  <si>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</si>
  <si>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</si>
  <si>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</si>
  <si>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</si>
  <si>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</si>
  <si>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</si>
  <si>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</si>
  <si>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</si>
  <si>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</si>
  <si>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</si>
  <si>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</si>
  <si>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</si>
  <si>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</si>
  <si>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</si>
  <si>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</si>
  <si>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</si>
  <si>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</si>
  <si>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</si>
  <si>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</si>
  <si>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</si>
  <si>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</si>
  <si>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</si>
  <si>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</si>
  <si>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</si>
  <si>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</si>
  <si>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</si>
  <si>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</si>
  <si>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m SP</t>
    <phoneticPr fontId="1"/>
  </si>
  <si>
    <t>w JT</t>
    <phoneticPr fontId="1"/>
  </si>
  <si>
    <t>北海道</t>
  </si>
  <si>
    <t>神奈川</t>
  </si>
  <si>
    <t>和歌山</t>
  </si>
  <si>
    <t>鹿児島</t>
  </si>
  <si>
    <t>01</t>
    <phoneticPr fontId="6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</si>
  <si>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</si>
  <si>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</si>
  <si>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</si>
  <si>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</si>
  <si>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</si>
  <si>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</si>
  <si>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</si>
  <si>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</si>
  <si>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</si>
  <si>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</si>
  <si>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</si>
  <si>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</si>
  <si>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</si>
  <si>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</si>
  <si>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</si>
  <si>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</si>
  <si>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</si>
  <si>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</si>
  <si>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</si>
  <si>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</si>
  <si>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</si>
  <si>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</si>
  <si>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</si>
  <si>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</si>
  <si>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</si>
  <si>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</si>
  <si>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</si>
  <si>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</si>
  <si>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</si>
  <si>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</si>
  <si>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</si>
  <si>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</si>
  <si>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</si>
  <si>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</si>
  <si>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</si>
  <si>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</si>
  <si>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</si>
  <si>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</si>
  <si>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</si>
  <si>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</si>
  <si>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</si>
  <si>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</si>
  <si>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</si>
  <si>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</si>
  <si>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</si>
  <si>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</si>
  <si>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</si>
  <si>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ＮＤソフト</t>
    <phoneticPr fontId="1"/>
  </si>
  <si>
    <t>山形ﾐｰﾄﾗﾝﾄﾞ</t>
    <rPh sb="0" eb="2">
      <t>ヤマガタ</t>
    </rPh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</si>
  <si>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</si>
  <si>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</si>
  <si>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</si>
  <si>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</si>
  <si>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</si>
  <si>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</si>
  <si>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</si>
  <si>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</si>
  <si>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</si>
  <si>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</si>
  <si>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</si>
  <si>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</si>
  <si>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</si>
  <si>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</si>
  <si>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</si>
  <si>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</si>
  <si>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</si>
  <si>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</si>
  <si>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</si>
  <si>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</si>
  <si>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</si>
  <si>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</si>
  <si>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</si>
  <si>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</si>
  <si>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</si>
  <si>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</si>
  <si>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</si>
  <si>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</si>
  <si>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</si>
  <si>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</si>
  <si>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</si>
  <si>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</si>
  <si>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</si>
  <si>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</si>
  <si>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</si>
  <si>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</si>
  <si>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</si>
  <si>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</si>
  <si>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</si>
  <si>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</si>
  <si>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</si>
  <si>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</si>
  <si>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</si>
  <si>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</si>
  <si>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</si>
  <si>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</si>
  <si>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</si>
  <si>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</si>
  <si>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</si>
  <si>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</si>
  <si>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</si>
  <si>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</si>
  <si>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</si>
  <si>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</si>
  <si>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</si>
  <si>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</si>
  <si>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</si>
  <si>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</si>
  <si>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</si>
  <si>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</si>
  <si>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</si>
  <si>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494006</t>
    <phoneticPr fontId="1"/>
  </si>
  <si>
    <t>494007</t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</si>
  <si>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</si>
  <si>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谷地高</t>
    <phoneticPr fontId="1"/>
  </si>
  <si>
    <t>神室高真室川</t>
    <rPh sb="0" eb="2">
      <t>カムロ</t>
    </rPh>
    <rPh sb="2" eb="3">
      <t>コウ</t>
    </rPh>
    <phoneticPr fontId="1"/>
  </si>
  <si>
    <t>063134</t>
    <phoneticPr fontId="1"/>
  </si>
  <si>
    <t>063108</t>
    <phoneticPr fontId="1"/>
  </si>
  <si>
    <t>063119</t>
    <phoneticPr fontId="1"/>
  </si>
  <si>
    <t>063142</t>
    <phoneticPr fontId="1"/>
  </si>
  <si>
    <t>金井中</t>
  </si>
  <si>
    <t>高楯中</t>
  </si>
  <si>
    <t>山寺中</t>
  </si>
  <si>
    <t>蔵王一中</t>
  </si>
  <si>
    <t>蔵王二中</t>
  </si>
  <si>
    <t>宮川中</t>
    <phoneticPr fontId="1"/>
  </si>
  <si>
    <t>天童一中</t>
    <rPh sb="2" eb="3">
      <t>イチ</t>
    </rPh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</si>
  <si>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</si>
  <si>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</si>
  <si>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</si>
  <si>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</si>
  <si>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</si>
  <si>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</si>
  <si>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</si>
  <si>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福原中</t>
    <phoneticPr fontId="1"/>
  </si>
  <si>
    <t>玉野中</t>
    <phoneticPr fontId="1"/>
  </si>
  <si>
    <t>明倫中</t>
    <rPh sb="0" eb="2">
      <t>メイリン</t>
    </rPh>
    <phoneticPr fontId="2"/>
  </si>
  <si>
    <t>南原中</t>
    <phoneticPr fontId="1"/>
  </si>
  <si>
    <t>赤湯中</t>
    <phoneticPr fontId="1"/>
  </si>
  <si>
    <t>宮内中</t>
    <phoneticPr fontId="1"/>
  </si>
  <si>
    <t>叶水中</t>
    <phoneticPr fontId="1"/>
  </si>
  <si>
    <t>白鷹中</t>
    <phoneticPr fontId="1"/>
  </si>
  <si>
    <t>豊浦中</t>
  </si>
  <si>
    <t>藤島中</t>
  </si>
  <si>
    <t>羽黒中</t>
  </si>
  <si>
    <t>櫛引中</t>
  </si>
  <si>
    <t>朝日中</t>
    <phoneticPr fontId="2"/>
  </si>
  <si>
    <t>温海中</t>
  </si>
  <si>
    <t>立川中</t>
  </si>
  <si>
    <t>余目中</t>
  </si>
  <si>
    <t>飛島中</t>
    <phoneticPr fontId="1"/>
  </si>
  <si>
    <t>鳥海八幡中</t>
    <phoneticPr fontId="1"/>
  </si>
  <si>
    <t>山形八中</t>
    <rPh sb="0" eb="2">
      <t>ヤマガタ</t>
    </rPh>
    <rPh sb="2" eb="3">
      <t>ハチ</t>
    </rPh>
    <rPh sb="3" eb="4">
      <t>チュウ</t>
    </rPh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</si>
  <si>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</si>
  <si>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</si>
  <si>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</si>
  <si>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日新中</t>
    <rPh sb="2" eb="3">
      <t>チュウ</t>
    </rPh>
    <phoneticPr fontId="1"/>
  </si>
  <si>
    <t>萩野中</t>
    <rPh sb="2" eb="3">
      <t>チュウ</t>
    </rPh>
    <phoneticPr fontId="1"/>
  </si>
  <si>
    <t>八向中</t>
    <rPh sb="2" eb="3">
      <t>チュウ</t>
    </rPh>
    <phoneticPr fontId="1"/>
  </si>
  <si>
    <t>金山中</t>
    <rPh sb="0" eb="2">
      <t>カネヤマ</t>
    </rPh>
    <rPh sb="2" eb="3">
      <t>チュウ</t>
    </rPh>
    <phoneticPr fontId="1"/>
  </si>
  <si>
    <t>大蔵中</t>
    <rPh sb="0" eb="2">
      <t>オオクラ</t>
    </rPh>
    <rPh sb="2" eb="3">
      <t>チュウ</t>
    </rPh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</si>
  <si>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</si>
  <si>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</si>
  <si>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</si>
  <si>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沖郷中</t>
    <rPh sb="0" eb="1">
      <t>オキ</t>
    </rPh>
    <rPh sb="1" eb="2">
      <t>ゴウ</t>
    </rPh>
    <rPh sb="2" eb="3">
      <t>チュウ</t>
    </rPh>
    <phoneticPr fontId="1"/>
  </si>
  <si>
    <t>東部中</t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</si>
  <si>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</si>
  <si>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</si>
  <si>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</si>
  <si>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</si>
  <si>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</si>
  <si>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</si>
  <si>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</si>
  <si>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</si>
  <si>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</si>
  <si>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</si>
  <si>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</si>
  <si>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高畠中</t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</si>
  <si>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</si>
  <si>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M1</t>
    <phoneticPr fontId="1"/>
  </si>
  <si>
    <t>M2</t>
    <phoneticPr fontId="1"/>
  </si>
  <si>
    <t>所属</t>
    <rPh sb="0" eb="2">
      <t>ショゾク</t>
    </rPh>
    <phoneticPr fontId="1"/>
  </si>
  <si>
    <t>氏名加工</t>
    <rPh sb="0" eb="2">
      <t>シメイ</t>
    </rPh>
    <rPh sb="2" eb="4">
      <t>カコウ</t>
    </rPh>
    <phoneticPr fontId="1"/>
  </si>
  <si>
    <t>参　加　料　納　入　書</t>
  </si>
  <si>
    <t>参加料</t>
  </si>
  <si>
    <t>円</t>
  </si>
  <si>
    <t>×</t>
  </si>
  <si>
    <t>種目</t>
  </si>
  <si>
    <t>を送金いたします。</t>
  </si>
  <si>
    <t>送金者</t>
  </si>
  <si>
    <t>所属名（学校名）</t>
  </si>
  <si>
    <t>責　任　者　名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</si>
  <si>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</si>
  <si>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</si>
  <si>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</si>
  <si>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</si>
  <si>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</si>
  <si>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参加料として、上記金額を受領いたしました。</t>
  </si>
  <si>
    <t>印</t>
  </si>
  <si>
    <t>SX</t>
    <phoneticPr fontId="1"/>
  </si>
  <si>
    <t>受取人</t>
    <rPh sb="0" eb="3">
      <t>ウケトリニン</t>
    </rPh>
    <phoneticPr fontId="1"/>
  </si>
  <si>
    <t>鶴岡市陸上競技協会　会長　加賀山　茂</t>
    <rPh sb="0" eb="3">
      <t>ツルオカシ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6">
      <t>カガヤマ</t>
    </rPh>
    <rPh sb="17" eb="18">
      <t>シゲル</t>
    </rPh>
    <phoneticPr fontId="1"/>
  </si>
  <si>
    <t>mj SP</t>
    <phoneticPr fontId="1"/>
  </si>
  <si>
    <t>男子一般砲丸投(7.260kg)</t>
  </si>
  <si>
    <t>男子高校砲丸投(6.000kg)</t>
  </si>
  <si>
    <t>男子中学砲丸投(5.000kg)</t>
  </si>
  <si>
    <t>男子一般円盤投(2.000kg)</t>
  </si>
  <si>
    <t>男子高校円盤投(1.750kg)</t>
  </si>
  <si>
    <t>男子一般高校やり投(0.800kg)</t>
  </si>
  <si>
    <t>女子一般高校砲丸投(4.000kg)</t>
  </si>
  <si>
    <t>女子中学砲丸投(2.721kg)</t>
  </si>
  <si>
    <t>女子一般高校円盤投(1.000kg)</t>
  </si>
  <si>
    <t>女子一般高校やり投(0.600kg)</t>
  </si>
  <si>
    <t>mh SP</t>
    <phoneticPr fontId="1"/>
  </si>
  <si>
    <t>mh DT</t>
    <phoneticPr fontId="1"/>
  </si>
  <si>
    <t>m DT</t>
    <phoneticPr fontId="1"/>
  </si>
  <si>
    <t>m JT</t>
    <phoneticPr fontId="1"/>
  </si>
  <si>
    <t>w SP</t>
    <phoneticPr fontId="1"/>
  </si>
  <si>
    <t>wj SP</t>
    <phoneticPr fontId="1"/>
  </si>
  <si>
    <t>w DT</t>
    <phoneticPr fontId="1"/>
  </si>
  <si>
    <t>08120</t>
    <phoneticPr fontId="1"/>
  </si>
  <si>
    <t>08230</t>
    <phoneticPr fontId="1"/>
  </si>
  <si>
    <t>08340</t>
    <phoneticPr fontId="1"/>
  </si>
  <si>
    <t>08620</t>
    <phoneticPr fontId="1"/>
  </si>
  <si>
    <t>08730</t>
    <phoneticPr fontId="1"/>
  </si>
  <si>
    <t>09210</t>
    <phoneticPr fontId="1"/>
  </si>
  <si>
    <t>08410</t>
    <phoneticPr fontId="1"/>
  </si>
  <si>
    <t>08540</t>
    <phoneticPr fontId="1"/>
  </si>
  <si>
    <t>08810</t>
    <phoneticPr fontId="1"/>
  </si>
  <si>
    <t>09310</t>
    <phoneticPr fontId="1"/>
  </si>
  <si>
    <t>１種目人数</t>
    <rPh sb="3" eb="5">
      <t>ニンズウ</t>
    </rPh>
    <phoneticPr fontId="1"/>
  </si>
  <si>
    <t>２種目以上人数</t>
    <rPh sb="3" eb="5">
      <t>イジョウ</t>
    </rPh>
    <rPh sb="5" eb="7">
      <t>ニンズウ</t>
    </rPh>
    <phoneticPr fontId="1"/>
  </si>
  <si>
    <t>ただし、</t>
  </si>
  <si>
    <t>平成30年度 鶴岡市陸上競技投擲記録会</t>
    <rPh sb="0" eb="2">
      <t>ヘイセイ</t>
    </rPh>
    <rPh sb="4" eb="6">
      <t>ネンド</t>
    </rPh>
    <rPh sb="7" eb="10">
      <t>ツルオカシ</t>
    </rPh>
    <rPh sb="10" eb="12">
      <t>リクジョウ</t>
    </rPh>
    <rPh sb="12" eb="14">
      <t>キョウギ</t>
    </rPh>
    <rPh sb="14" eb="16">
      <t>トウテキ</t>
    </rPh>
    <rPh sb="16" eb="19">
      <t>キロクカイ</t>
    </rPh>
    <phoneticPr fontId="1"/>
  </si>
  <si>
    <t>平成30年度　鶴岡市投擲記録会</t>
    <rPh sb="7" eb="10">
      <t>ツ</t>
    </rPh>
    <rPh sb="10" eb="12">
      <t>トウテキ</t>
    </rPh>
    <rPh sb="12" eb="14">
      <t>キロク</t>
    </rPh>
    <rPh sb="14" eb="15">
      <t>カイ</t>
    </rPh>
    <phoneticPr fontId="1"/>
  </si>
  <si>
    <t>平成31年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</si>
</sst>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2" fillId="0" borderId="0"/>
  </cellStyleXfs>
  <cellXfs count="153">
    <xf numFmtId="0" fontId="0" fillId="0" borderId="0" xfId="0">
      <alignment vertical="center"/>
    </xf>
    <xf numFmtId="0" fontId="16" fillId="0" borderId="0" xfId="1">
      <alignment vertical="center"/>
    </xf>
    <xf numFmtId="49" fontId="16" fillId="0" borderId="0" xfId="1" applyNumberFormat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7" fillId="2" borderId="0" xfId="0" applyFont="1" applyFill="1" applyProtection="1">
      <alignment vertical="center"/>
    </xf>
    <xf numFmtId="0" fontId="17" fillId="2" borderId="0" xfId="0" quotePrefix="1" applyFont="1" applyFill="1" applyProtection="1">
      <alignment vertical="center"/>
    </xf>
    <xf numFmtId="0" fontId="16" fillId="0" borderId="0" xfId="0" applyFont="1">
      <alignment vertical="center"/>
    </xf>
    <xf numFmtId="49" fontId="16" fillId="0" borderId="0" xfId="0" applyNumberFormat="1" applyFont="1">
      <alignment vertical="center"/>
    </xf>
    <xf numFmtId="0" fontId="16" fillId="2" borderId="0" xfId="0" applyFont="1" applyFill="1">
      <alignment vertical="center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49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6" xfId="0" applyFont="1" applyFill="1" applyBorder="1" applyAlignment="1" applyProtection="1">
      <alignment horizontal="center" vertical="center" shrinkToFit="1"/>
      <protection locked="0"/>
    </xf>
    <xf numFmtId="49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>
      <alignment vertical="center"/>
    </xf>
    <xf numFmtId="0" fontId="16" fillId="0" borderId="0" xfId="0" applyNumberFormat="1" applyFo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 shrinkToFit="1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0" fontId="17" fillId="0" borderId="0" xfId="0" quotePrefix="1" applyFont="1" applyFill="1" applyProtection="1">
      <alignment vertical="center"/>
    </xf>
    <xf numFmtId="0" fontId="17" fillId="2" borderId="0" xfId="0" applyFont="1" applyFill="1" applyAlignment="1" applyProtection="1">
      <alignment vertical="center" shrinkToFit="1"/>
    </xf>
    <xf numFmtId="0" fontId="17" fillId="2" borderId="0" xfId="0" applyFont="1" applyFill="1" applyAlignment="1" applyProtection="1">
      <alignment horizontal="left" vertical="center"/>
    </xf>
    <xf numFmtId="0" fontId="15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7" fillId="3" borderId="0" xfId="0" applyFont="1" applyFill="1" applyProtection="1">
      <alignment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6" fillId="0" borderId="0" xfId="0" applyFont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49" fontId="15" fillId="0" borderId="0" xfId="0" applyNumberFormat="1" applyFont="1" applyProtection="1">
      <alignment vertical="center"/>
    </xf>
    <xf numFmtId="0" fontId="17" fillId="3" borderId="0" xfId="0" applyFont="1" applyFill="1" applyProtection="1">
      <alignment vertical="center"/>
      <protection locked="0"/>
    </xf>
    <xf numFmtId="0" fontId="17" fillId="3" borderId="15" xfId="0" applyFont="1" applyFill="1" applyBorder="1" applyProtection="1">
      <alignment vertical="center"/>
      <protection locked="0"/>
    </xf>
    <xf numFmtId="0" fontId="17" fillId="3" borderId="16" xfId="0" applyFont="1" applyFill="1" applyBorder="1" applyProtection="1">
      <alignment vertical="center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7" fillId="3" borderId="18" xfId="0" applyFont="1" applyFill="1" applyBorder="1" applyAlignment="1" applyProtection="1">
      <alignment horizontal="center" vertical="center" shrinkToFit="1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2" fillId="0" borderId="0" xfId="2"/>
    <xf numFmtId="0" fontId="9" fillId="0" borderId="46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9" fillId="0" borderId="47" xfId="2" applyFont="1" applyBorder="1" applyAlignment="1">
      <alignment vertical="center"/>
    </xf>
    <xf numFmtId="177" fontId="9" fillId="0" borderId="0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 shrinkToFit="1"/>
    </xf>
    <xf numFmtId="0" fontId="12" fillId="0" borderId="0" xfId="2" applyAlignment="1">
      <alignment shrinkToFit="1"/>
    </xf>
    <xf numFmtId="0" fontId="9" fillId="0" borderId="0" xfId="2" applyFont="1" applyBorder="1" applyAlignment="1"/>
    <xf numFmtId="0" fontId="9" fillId="0" borderId="49" xfId="2" applyFont="1" applyBorder="1" applyAlignment="1">
      <alignment vertical="center"/>
    </xf>
    <xf numFmtId="0" fontId="9" fillId="0" borderId="50" xfId="2" applyFont="1" applyBorder="1" applyAlignment="1">
      <alignment vertical="center"/>
    </xf>
    <xf numFmtId="0" fontId="9" fillId="0" borderId="51" xfId="2" applyFont="1" applyBorder="1" applyAlignment="1">
      <alignment vertical="center"/>
    </xf>
    <xf numFmtId="0" fontId="9" fillId="0" borderId="52" xfId="2" applyFont="1" applyBorder="1" applyAlignment="1">
      <alignment vertical="center"/>
    </xf>
    <xf numFmtId="0" fontId="9" fillId="0" borderId="0" xfId="2" applyFont="1" applyAlignment="1">
      <alignment vertical="center"/>
    </xf>
    <xf numFmtId="177" fontId="9" fillId="0" borderId="0" xfId="2" applyNumberFormat="1" applyFont="1" applyBorder="1" applyAlignment="1"/>
    <xf numFmtId="177" fontId="9" fillId="0" borderId="5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20" fillId="3" borderId="0" xfId="0" applyFont="1" applyFill="1" applyAlignment="1" applyProtection="1">
      <alignment horizontal="righ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left" vertical="center" shrinkToFit="1"/>
      <protection locked="0"/>
    </xf>
    <xf numFmtId="0" fontId="17" fillId="3" borderId="9" xfId="0" applyFont="1" applyFill="1" applyBorder="1" applyAlignment="1" applyProtection="1">
      <alignment horizontal="left" vertical="center" shrinkToFit="1"/>
      <protection locked="0"/>
    </xf>
    <xf numFmtId="176" fontId="17" fillId="3" borderId="0" xfId="0" applyNumberFormat="1" applyFont="1" applyFill="1" applyAlignment="1" applyProtection="1">
      <alignment horizontal="right" vertical="center"/>
      <protection locked="0"/>
    </xf>
    <xf numFmtId="0" fontId="18" fillId="3" borderId="16" xfId="0" applyFont="1" applyFill="1" applyBorder="1" applyAlignment="1" applyProtection="1">
      <alignment horizontal="center" vertical="center" shrinkToFit="1"/>
      <protection locked="0"/>
    </xf>
    <xf numFmtId="0" fontId="17" fillId="3" borderId="31" xfId="0" applyFont="1" applyFill="1" applyBorder="1" applyAlignment="1" applyProtection="1">
      <alignment vertical="center" shrinkToFit="1"/>
    </xf>
    <xf numFmtId="0" fontId="17" fillId="3" borderId="32" xfId="0" applyFont="1" applyFill="1" applyBorder="1" applyAlignment="1" applyProtection="1">
      <alignment vertical="center" shrinkToFit="1"/>
    </xf>
    <xf numFmtId="0" fontId="17" fillId="3" borderId="22" xfId="0" applyFont="1" applyFill="1" applyBorder="1" applyAlignment="1" applyProtection="1">
      <alignment horizontal="center" vertical="center" shrinkToFit="1"/>
    </xf>
    <xf numFmtId="0" fontId="17" fillId="3" borderId="18" xfId="0" applyFont="1" applyFill="1" applyBorder="1" applyAlignment="1" applyProtection="1">
      <alignment horizontal="center" vertical="center" shrinkToFit="1"/>
    </xf>
    <xf numFmtId="0" fontId="17" fillId="3" borderId="38" xfId="0" applyFont="1" applyFill="1" applyBorder="1" applyAlignment="1" applyProtection="1">
      <alignment horizontal="left" vertical="center" shrinkToFit="1"/>
      <protection locked="0"/>
    </xf>
    <xf numFmtId="0" fontId="17" fillId="3" borderId="39" xfId="0" applyFont="1" applyFill="1" applyBorder="1" applyAlignment="1" applyProtection="1">
      <alignment horizontal="left" vertical="center" shrinkToFit="1"/>
      <protection locked="0"/>
    </xf>
    <xf numFmtId="0" fontId="17" fillId="3" borderId="36" xfId="0" applyFont="1" applyFill="1" applyBorder="1" applyAlignment="1" applyProtection="1">
      <alignment horizontal="center" vertical="center" shrinkToFit="1"/>
    </xf>
    <xf numFmtId="0" fontId="17" fillId="3" borderId="37" xfId="0" applyFont="1" applyFill="1" applyBorder="1" applyAlignment="1" applyProtection="1">
      <alignment horizontal="center" vertical="center" shrinkToFit="1"/>
    </xf>
    <xf numFmtId="0" fontId="17" fillId="3" borderId="23" xfId="0" applyFont="1" applyFill="1" applyBorder="1" applyAlignment="1" applyProtection="1">
      <alignment horizontal="center" vertical="center" shrinkToFit="1"/>
    </xf>
    <xf numFmtId="0" fontId="17" fillId="3" borderId="24" xfId="0" applyFont="1" applyFill="1" applyBorder="1" applyAlignment="1" applyProtection="1">
      <alignment horizontal="center" vertical="center" shrinkToFit="1"/>
    </xf>
    <xf numFmtId="0" fontId="17" fillId="3" borderId="25" xfId="0" applyFont="1" applyFill="1" applyBorder="1" applyAlignment="1" applyProtection="1">
      <alignment horizontal="center" vertical="center" shrinkToFit="1"/>
    </xf>
    <xf numFmtId="0" fontId="17" fillId="3" borderId="26" xfId="0" applyFont="1" applyFill="1" applyBorder="1" applyAlignment="1" applyProtection="1">
      <alignment horizontal="center" vertical="center" shrinkToFit="1"/>
    </xf>
    <xf numFmtId="0" fontId="18" fillId="3" borderId="28" xfId="0" applyFont="1" applyFill="1" applyBorder="1" applyAlignment="1" applyProtection="1">
      <alignment horizontal="center" vertical="center"/>
      <protection locked="0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3" borderId="34" xfId="0" applyFont="1" applyFill="1" applyBorder="1" applyAlignment="1" applyProtection="1">
      <alignment horizontal="center" vertical="center"/>
      <protection locked="0"/>
    </xf>
    <xf numFmtId="0" fontId="18" fillId="3" borderId="35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 shrinkToFit="1"/>
    </xf>
    <xf numFmtId="0" fontId="17" fillId="0" borderId="42" xfId="0" applyFont="1" applyFill="1" applyBorder="1" applyAlignment="1" applyProtection="1">
      <alignment horizontal="center" vertical="center" shrinkToFit="1"/>
    </xf>
    <xf numFmtId="0" fontId="22" fillId="3" borderId="0" xfId="0" applyFont="1" applyFill="1" applyAlignment="1" applyProtection="1">
      <alignment horizontal="center" vertical="center"/>
    </xf>
    <xf numFmtId="0" fontId="20" fillId="3" borderId="34" xfId="0" applyFont="1" applyFill="1" applyBorder="1" applyAlignment="1" applyProtection="1">
      <alignment horizontal="left" vertical="center" shrinkToFit="1"/>
      <protection locked="0"/>
    </xf>
    <xf numFmtId="0" fontId="18" fillId="3" borderId="28" xfId="0" applyFont="1" applyFill="1" applyBorder="1" applyAlignment="1" applyProtection="1">
      <alignment horizontal="left" vertical="center" shrinkToFit="1"/>
      <protection locked="0"/>
    </xf>
    <xf numFmtId="0" fontId="7" fillId="0" borderId="43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47" xfId="2" applyFont="1" applyBorder="1" applyAlignment="1">
      <alignment horizontal="left" vertical="center"/>
    </xf>
    <xf numFmtId="177" fontId="10" fillId="0" borderId="48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center" vertical="center"/>
    </xf>
    <xf numFmtId="177" fontId="11" fillId="0" borderId="5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48" xfId="2" applyFont="1" applyBorder="1" applyAlignment="1">
      <alignment horizontal="center" vertical="center"/>
    </xf>
    <xf numFmtId="177" fontId="9" fillId="0" borderId="8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left" vertical="center"/>
      <protection locked="0"/>
    </xf>
    <xf numFmtId="0" fontId="9" fillId="0" borderId="47" xfId="2" applyFont="1" applyBorder="1" applyAlignment="1" applyProtection="1">
      <alignment horizontal="left"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9" fillId="0" borderId="8" xfId="2" applyFont="1" applyBorder="1" applyAlignment="1" applyProtection="1">
      <alignment horizontal="center" vertical="center"/>
      <protection locked="0"/>
    </xf>
    <xf numFmtId="0" fontId="19" fillId="3" borderId="33" xfId="0" applyFont="1" applyFill="1" applyBorder="1" applyAlignment="1" applyProtection="1">
      <alignment horizontal="center" vertical="center"/>
    </xf>
    <xf numFmtId="0" fontId="19" fillId="3" borderId="34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/>
    </xf>
    <xf numFmtId="0" fontId="19" fillId="3" borderId="29" xfId="0" applyFont="1" applyFill="1" applyBorder="1" applyAlignment="1" applyProtection="1">
      <alignment horizontal="center" vertical="center" wrapText="1"/>
    </xf>
    <xf numFmtId="0" fontId="21" fillId="3" borderId="34" xfId="0" applyFont="1" applyFill="1" applyBorder="1" applyAlignment="1" applyProtection="1">
      <alignment horizontal="center" vertical="center" shrinkToFit="1"/>
    </xf>
    <xf numFmtId="0" fontId="18" fillId="3" borderId="34" xfId="0" applyFont="1" applyFill="1" applyBorder="1" applyAlignment="1" applyProtection="1">
      <alignment horizontal="center" vertical="center"/>
    </xf>
    <xf numFmtId="0" fontId="18" fillId="3" borderId="35" xfId="0" applyFont="1" applyFill="1" applyBorder="1" applyAlignment="1" applyProtection="1">
      <alignment horizontal="center" vertical="center"/>
    </xf>
    <xf numFmtId="0" fontId="18" fillId="3" borderId="28" xfId="0" applyFont="1" applyFill="1" applyBorder="1" applyAlignment="1" applyProtection="1">
      <alignment horizontal="center" vertical="center" shrinkToFit="1"/>
    </xf>
    <xf numFmtId="0" fontId="18" fillId="3" borderId="28" xfId="0" applyFont="1" applyFill="1" applyBorder="1" applyAlignment="1" applyProtection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right" vertical="center"/>
    </xf>
    <xf numFmtId="0" fontId="20" fillId="3" borderId="0" xfId="0" applyFont="1" applyFill="1" applyAlignment="1" applyProtection="1">
      <alignment horizontal="center" vertical="center"/>
    </xf>
    <xf numFmtId="0" fontId="17" fillId="3" borderId="15" xfId="0" applyFont="1" applyFill="1" applyBorder="1" applyProtection="1">
      <alignment vertical="center"/>
    </xf>
    <xf numFmtId="0" fontId="17" fillId="3" borderId="16" xfId="0" applyFont="1" applyFill="1" applyBorder="1" applyProtection="1">
      <alignment vertical="center"/>
    </xf>
    <xf numFmtId="0" fontId="18" fillId="3" borderId="16" xfId="0" applyFont="1" applyFill="1" applyBorder="1" applyAlignment="1" applyProtection="1">
      <alignment horizontal="center" vertical="center" shrinkToFit="1"/>
    </xf>
    <xf numFmtId="0" fontId="19" fillId="3" borderId="17" xfId="0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>
      <alignment vertical="center"/>
    </xf>
    <xf numFmtId="0" fontId="19" fillId="3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horizontal="center" vertical="center" shrinkToFit="1"/>
    </xf>
    <xf numFmtId="0" fontId="19" fillId="3" borderId="0" xfId="0" applyFont="1" applyFill="1" applyBorder="1" applyAlignment="1" applyProtection="1">
      <alignment horizontal="center" vertical="center"/>
    </xf>
    <xf numFmtId="176" fontId="17" fillId="3" borderId="0" xfId="0" applyNumberFormat="1" applyFont="1" applyFill="1" applyAlignment="1" applyProtection="1">
      <alignment horizontal="right" vertical="center"/>
    </xf>
    <xf numFmtId="0" fontId="20" fillId="3" borderId="0" xfId="0" applyFont="1" applyFill="1" applyAlignment="1" applyProtection="1">
      <alignment horizontal="righ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68"/>
  <sheetViews>
    <sheetView tabSelected="1" view="pageBreakPreview" zoomScale="80" zoomScaleNormal="80" zoomScaleSheetLayoutView="80" workbookViewId="0">
      <selection activeCell="U10" sqref="U10"/>
    </sheetView>
  </sheetViews>
  <sheetFormatPr defaultColWidth="3.625" defaultRowHeight="13.5"/>
  <cols>
    <col min="1" max="1" width="4.625" style="32" bestFit="1" customWidth="1"/>
    <col min="2" max="2" width="7.625" style="32" customWidth="1"/>
    <col min="3" max="3" width="13.75" style="32" customWidth="1"/>
    <col min="4" max="4" width="12.25" style="32" customWidth="1"/>
    <col min="5" max="6" width="4.5" style="32" customWidth="1"/>
    <col min="7" max="7" width="19.875" style="32" customWidth="1"/>
    <col min="8" max="8" width="9.25" style="32" customWidth="1"/>
    <col min="9" max="9" width="3.125" style="32" customWidth="1"/>
    <col min="10" max="10" width="2.5" style="32" customWidth="1"/>
    <col min="11" max="11" width="3.125" style="32" customWidth="1"/>
    <col min="12" max="12" width="2.5" style="32" customWidth="1"/>
    <col min="13" max="13" width="3.125" style="32" customWidth="1"/>
    <col min="14" max="14" width="6.875" style="32" customWidth="1"/>
    <col min="15" max="17" width="3.625" style="32"/>
    <col min="18" max="18" width="10.5" style="23" bestFit="1" customWidth="1"/>
    <col min="19" max="19" width="29" style="24" customWidth="1"/>
    <col min="20" max="22" width="9.5" style="23" bestFit="1" customWidth="1"/>
    <col min="23" max="23" width="8.5" style="23" bestFit="1" customWidth="1"/>
    <col min="24" max="24" width="15" style="23" bestFit="1" customWidth="1"/>
    <col min="25" max="25" width="7" style="23" customWidth="1"/>
    <col min="26" max="26" width="19.375" style="23" bestFit="1" customWidth="1"/>
    <col min="27" max="27" width="12.25" style="23" customWidth="1"/>
    <col min="28" max="28" width="5.5" style="23" bestFit="1" customWidth="1"/>
    <col min="29" max="29" width="7.5" style="23" bestFit="1" customWidth="1"/>
    <col min="30" max="30" width="4.375" style="23" customWidth="1"/>
    <col min="31" max="31" width="6.75" style="23" customWidth="1"/>
    <col min="32" max="32" width="12" style="23" customWidth="1"/>
    <col min="33" max="33" width="7.5" style="33" bestFit="1" customWidth="1"/>
    <col min="34" max="34" width="6.25" style="33" customWidth="1"/>
    <col min="35" max="35" width="13.875" style="34" bestFit="1" customWidth="1"/>
    <col min="36" max="37" width="6.25" style="35" customWidth="1"/>
    <col min="38" max="16384" width="3.625" style="32"/>
  </cols>
  <sheetData>
    <row r="1" spans="1:35" ht="32.25" customHeight="1">
      <c r="A1" s="107" t="s">
        <v>627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35" ht="7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5" ht="22.5" customHeight="1" thickBot="1">
      <c r="A3" s="127" t="s">
        <v>0</v>
      </c>
      <c r="B3" s="128"/>
      <c r="C3" s="108"/>
      <c r="D3" s="108"/>
      <c r="E3" s="108"/>
      <c r="F3" s="108"/>
      <c r="G3" s="108"/>
      <c r="H3" s="128" t="s">
        <v>12</v>
      </c>
      <c r="I3" s="128"/>
      <c r="J3" s="101"/>
      <c r="K3" s="101"/>
      <c r="L3" s="101"/>
      <c r="M3" s="101"/>
      <c r="N3" s="102"/>
      <c r="Y3" s="103" t="s">
        <v>340</v>
      </c>
      <c r="Z3" s="104"/>
      <c r="AA3" s="37" t="s">
        <v>341</v>
      </c>
      <c r="AB3" s="37" t="s">
        <v>348</v>
      </c>
      <c r="AC3" s="38" t="s">
        <v>343</v>
      </c>
      <c r="AD3" s="39"/>
    </row>
    <row r="4" spans="1:35" ht="22.5" customHeight="1" thickTop="1">
      <c r="A4" s="129" t="s">
        <v>13</v>
      </c>
      <c r="B4" s="130"/>
      <c r="C4" s="109"/>
      <c r="D4" s="109"/>
      <c r="E4" s="109"/>
      <c r="F4" s="109"/>
      <c r="G4" s="109"/>
      <c r="H4" s="131" t="s">
        <v>17</v>
      </c>
      <c r="I4" s="131"/>
      <c r="J4" s="99"/>
      <c r="K4" s="99"/>
      <c r="L4" s="99"/>
      <c r="M4" s="99"/>
      <c r="N4" s="100"/>
      <c r="Y4" s="105">
        <f>C3</f>
        <v>0</v>
      </c>
      <c r="Z4" s="106"/>
      <c r="AA4" s="40"/>
      <c r="AB4" s="40"/>
      <c r="AC4" s="41" t="e">
        <f>VLOOKUP(AA4,'(所属・作業用)'!A:B,2,FALSE)</f>
        <v>#N/A</v>
      </c>
      <c r="AD4" s="39"/>
    </row>
    <row r="5" spans="1:35" ht="17.25" customHeight="1">
      <c r="A5" s="87"/>
      <c r="B5" s="89" t="s">
        <v>1</v>
      </c>
      <c r="C5" s="89" t="s">
        <v>2</v>
      </c>
      <c r="D5" s="89"/>
      <c r="E5" s="89" t="s">
        <v>3</v>
      </c>
      <c r="F5" s="89" t="s">
        <v>4</v>
      </c>
      <c r="G5" s="95" t="s">
        <v>365</v>
      </c>
      <c r="H5" s="96"/>
      <c r="I5" s="89" t="s">
        <v>9</v>
      </c>
      <c r="J5" s="89"/>
      <c r="K5" s="89"/>
      <c r="L5" s="89"/>
      <c r="M5" s="89"/>
      <c r="N5" s="93" t="s">
        <v>6</v>
      </c>
    </row>
    <row r="6" spans="1:35" ht="17.25" customHeight="1" thickBot="1">
      <c r="A6" s="88"/>
      <c r="B6" s="90"/>
      <c r="C6" s="56" t="s">
        <v>11</v>
      </c>
      <c r="D6" s="56" t="s">
        <v>10</v>
      </c>
      <c r="E6" s="90"/>
      <c r="F6" s="90"/>
      <c r="G6" s="97"/>
      <c r="H6" s="98"/>
      <c r="I6" s="90"/>
      <c r="J6" s="90"/>
      <c r="K6" s="90"/>
      <c r="L6" s="90"/>
      <c r="M6" s="90"/>
      <c r="N6" s="94"/>
      <c r="R6" s="21" t="s">
        <v>20</v>
      </c>
      <c r="S6" s="22" t="s">
        <v>345</v>
      </c>
      <c r="T6" s="21" t="s">
        <v>387</v>
      </c>
      <c r="U6" s="21" t="s">
        <v>367</v>
      </c>
      <c r="V6" s="21" t="s">
        <v>368</v>
      </c>
      <c r="W6" s="21" t="s">
        <v>21</v>
      </c>
      <c r="X6" s="21" t="s">
        <v>22</v>
      </c>
      <c r="Y6" s="21" t="s">
        <v>23</v>
      </c>
      <c r="Z6" s="21" t="s">
        <v>24</v>
      </c>
      <c r="AA6" s="21" t="s">
        <v>25</v>
      </c>
      <c r="AB6" s="21" t="s">
        <v>339</v>
      </c>
      <c r="AC6" s="21" t="s">
        <v>26</v>
      </c>
      <c r="AD6" s="21" t="s">
        <v>593</v>
      </c>
      <c r="AE6" s="21" t="s">
        <v>344</v>
      </c>
      <c r="AF6" s="21" t="s">
        <v>575</v>
      </c>
      <c r="AG6" s="33" t="s">
        <v>439</v>
      </c>
      <c r="AI6" s="34" t="s">
        <v>576</v>
      </c>
    </row>
    <row r="7" spans="1:35" ht="22.5" customHeight="1" thickTop="1">
      <c r="A7" s="57">
        <v>1</v>
      </c>
      <c r="B7" s="9"/>
      <c r="C7" s="9"/>
      <c r="D7" s="9"/>
      <c r="E7" s="9"/>
      <c r="F7" s="9"/>
      <c r="G7" s="91"/>
      <c r="H7" s="92"/>
      <c r="I7" s="10"/>
      <c r="J7" s="11"/>
      <c r="K7" s="11"/>
      <c r="L7" s="11"/>
      <c r="M7" s="12"/>
      <c r="N7" s="13"/>
      <c r="R7" s="4" t="str">
        <f t="shared" ref="R7:R31" si="0">IF(ISBLANK(B7),"",VLOOKUP(CONCATENATE($AB$4,F7),$R$122:$S$131,2,FALSE)+B7*100)</f>
        <v/>
      </c>
      <c r="S7" s="26" t="str">
        <f>IF(ISBLANK(G7),"",G7)</f>
        <v/>
      </c>
      <c r="T7" s="3" t="str">
        <f>IF($S7="","",VLOOKUP($S7,'(種目・作業用)'!$A$2:$D$11,2,FALSE))</f>
        <v/>
      </c>
      <c r="U7" s="3" t="str">
        <f>IF($S7="","",VLOOKUP($S7,'(種目・作業用)'!$A$2:$D$11,3,FALSE))</f>
        <v/>
      </c>
      <c r="V7" s="3" t="str">
        <f>IF($S7="","",VLOOKUP($S7,'(種目・作業用)'!$A$2:$D$11,4,FALSE))</f>
        <v/>
      </c>
      <c r="W7" s="27" t="str">
        <f>IF(ISNUMBER(R7),IF(LEN(I7)=2,CONCATENATE("0",I7,K7,M7),IF(LEN(I7)=1,CONCATENATE("00",I7,K7,M7),CONCATENATE("000",K7,M7))),"")</f>
        <v/>
      </c>
      <c r="X7" s="4" t="str">
        <f>IF(W7="000",V7,CONCATENATE(V7," ",W7))</f>
        <v xml:space="preserve"> </v>
      </c>
      <c r="Y7" s="4" t="str">
        <f>IF(ISBLANK(B7),"",B7)</f>
        <v/>
      </c>
      <c r="Z7" s="4" t="str">
        <f t="shared" ref="Z7:Z12" si="1">IF(ISNUMBER(Y7),IF(ISBLANK(E7),AI7,CONCATENATE(AI7,"(",E7,")")),"")</f>
        <v/>
      </c>
      <c r="AA7" s="4" t="str">
        <f>IF(ISNUMBER(Y7),D7,"")</f>
        <v/>
      </c>
      <c r="AB7" s="5" t="str">
        <f>IF(ISNUMBER(Y7),VLOOKUP(AG7,$AG$121:$AH$168,2,FALSE),"")</f>
        <v/>
      </c>
      <c r="AC7" s="4" t="str">
        <f>IF(ISNUMBER(Y7),$AC$4,"")</f>
        <v/>
      </c>
      <c r="AD7" s="4" t="str">
        <f>IF(ISBLANK(F7),"",IF(F7="男",1,2))</f>
        <v/>
      </c>
      <c r="AE7" s="4"/>
      <c r="AF7" s="4" t="str">
        <f>IF(ISNUMBER(Y7),$AA$4,"")</f>
        <v/>
      </c>
      <c r="AG7" s="42" t="s">
        <v>399</v>
      </c>
      <c r="AI7" s="34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>
      <c r="A8" s="58">
        <v>2</v>
      </c>
      <c r="B8" s="14"/>
      <c r="C8" s="14"/>
      <c r="D8" s="14"/>
      <c r="E8" s="9"/>
      <c r="F8" s="14"/>
      <c r="G8" s="83"/>
      <c r="H8" s="84"/>
      <c r="I8" s="15"/>
      <c r="J8" s="16"/>
      <c r="K8" s="16"/>
      <c r="L8" s="16"/>
      <c r="M8" s="17"/>
      <c r="N8" s="18"/>
      <c r="R8" s="4" t="str">
        <f t="shared" si="0"/>
        <v/>
      </c>
      <c r="S8" s="26" t="str">
        <f t="shared" ref="S8:S31" si="2">IF(ISBLANK(G8),"",G8)</f>
        <v/>
      </c>
      <c r="T8" s="3" t="str">
        <f>IF($S8="","",VLOOKUP($S8,'(種目・作業用)'!$A$2:$D$11,2,FALSE))</f>
        <v/>
      </c>
      <c r="U8" s="3" t="str">
        <f>IF($S8="","",VLOOKUP($S8,'(種目・作業用)'!$A$2:$D$11,3,FALSE))</f>
        <v/>
      </c>
      <c r="V8" s="3" t="str">
        <f>IF($S8="","",VLOOKUP($S8,'(種目・作業用)'!$A$2:$D$11,4,FALSE))</f>
        <v/>
      </c>
      <c r="W8" s="27" t="str">
        <f t="shared" ref="W8:W31" si="3">IF(ISNUMBER(R8),IF(LEN(I8)=2,CONCATENATE("0",I8,K8,M8),IF(LEN(I8)=1,CONCATENATE("00",I8,K8,M8),CONCATENATE("000",K8,M8))),"")</f>
        <v/>
      </c>
      <c r="X8" s="4" t="str">
        <f t="shared" ref="X8:X31" si="4">IF(W8="000",V8,CONCATENATE(V8," ",W8))</f>
        <v xml:space="preserve"> </v>
      </c>
      <c r="Y8" s="4" t="str">
        <f t="shared" ref="Y8:Y31" si="5">IF(ISBLANK(B8),"",B8)</f>
        <v/>
      </c>
      <c r="Z8" s="4" t="str">
        <f t="shared" si="1"/>
        <v/>
      </c>
      <c r="AA8" s="4" t="str">
        <f t="shared" ref="AA8:AA31" si="6">IF(ISNUMBER(Y8),D8,"")</f>
        <v/>
      </c>
      <c r="AB8" s="5" t="str">
        <f t="shared" ref="AB8:AB31" si="7">IF(ISNUMBER(Y8),VLOOKUP(AG8,$AG$121:$AH$168,2,FALSE),"")</f>
        <v/>
      </c>
      <c r="AC8" s="4" t="str">
        <f t="shared" ref="AC8:AC31" si="8">IF(ISNUMBER(Y8),$AC$4,"")</f>
        <v/>
      </c>
      <c r="AD8" s="4" t="str">
        <f t="shared" ref="AD8:AD71" si="9">IF(ISBLANK(F8),"",IF(F8="男",1,2))</f>
        <v/>
      </c>
      <c r="AE8" s="4"/>
      <c r="AF8" s="4" t="str">
        <f t="shared" ref="AF8:AF31" si="10">IF(ISNUMBER(Y8),$AA$4,"")</f>
        <v/>
      </c>
      <c r="AG8" s="42" t="s">
        <v>399</v>
      </c>
      <c r="AI8" s="34" t="str">
        <f t="shared" ref="AI8:AI3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>
      <c r="A9" s="58">
        <v>3</v>
      </c>
      <c r="B9" s="14"/>
      <c r="C9" s="14"/>
      <c r="D9" s="14"/>
      <c r="E9" s="9"/>
      <c r="F9" s="14"/>
      <c r="G9" s="83"/>
      <c r="H9" s="84"/>
      <c r="I9" s="15"/>
      <c r="J9" s="16"/>
      <c r="K9" s="16"/>
      <c r="L9" s="16"/>
      <c r="M9" s="17"/>
      <c r="N9" s="18"/>
      <c r="R9" s="4" t="str">
        <f t="shared" si="0"/>
        <v/>
      </c>
      <c r="S9" s="26" t="str">
        <f t="shared" si="2"/>
        <v/>
      </c>
      <c r="T9" s="3" t="str">
        <f>IF($S9="","",VLOOKUP($S9,'(種目・作業用)'!$A$2:$D$11,2,FALSE))</f>
        <v/>
      </c>
      <c r="U9" s="3" t="str">
        <f>IF($S9="","",VLOOKUP($S9,'(種目・作業用)'!$A$2:$D$11,3,FALSE))</f>
        <v/>
      </c>
      <c r="V9" s="3" t="str">
        <f>IF($S9="","",VLOOKUP($S9,'(種目・作業用)'!$A$2:$D$11,4,FALSE))</f>
        <v/>
      </c>
      <c r="W9" s="27" t="str">
        <f t="shared" si="3"/>
        <v/>
      </c>
      <c r="X9" s="4" t="str">
        <f t="shared" si="4"/>
        <v xml:space="preserve"> </v>
      </c>
      <c r="Y9" s="4" t="str">
        <f t="shared" si="5"/>
        <v/>
      </c>
      <c r="Z9" s="4" t="str">
        <f t="shared" si="1"/>
        <v/>
      </c>
      <c r="AA9" s="4" t="str">
        <f t="shared" si="6"/>
        <v/>
      </c>
      <c r="AB9" s="5" t="str">
        <f t="shared" si="7"/>
        <v/>
      </c>
      <c r="AC9" s="4" t="str">
        <f t="shared" si="8"/>
        <v/>
      </c>
      <c r="AD9" s="4" t="str">
        <f t="shared" si="9"/>
        <v/>
      </c>
      <c r="AE9" s="4"/>
      <c r="AF9" s="4" t="str">
        <f t="shared" si="10"/>
        <v/>
      </c>
      <c r="AG9" s="42" t="s">
        <v>399</v>
      </c>
      <c r="AI9" s="34" t="str">
        <f t="shared" si="11"/>
        <v>　</v>
      </c>
    </row>
    <row r="10" spans="1:35" ht="22.5" customHeight="1">
      <c r="A10" s="58">
        <v>4</v>
      </c>
      <c r="B10" s="14"/>
      <c r="C10" s="14"/>
      <c r="D10" s="14"/>
      <c r="E10" s="9"/>
      <c r="F10" s="14"/>
      <c r="G10" s="83"/>
      <c r="H10" s="84"/>
      <c r="I10" s="15"/>
      <c r="J10" s="16"/>
      <c r="K10" s="16"/>
      <c r="L10" s="16"/>
      <c r="M10" s="17"/>
      <c r="N10" s="18"/>
      <c r="R10" s="4" t="str">
        <f t="shared" si="0"/>
        <v/>
      </c>
      <c r="S10" s="26" t="str">
        <f t="shared" si="2"/>
        <v/>
      </c>
      <c r="T10" s="3" t="str">
        <f>IF($S10="","",VLOOKUP($S10,'(種目・作業用)'!$A$2:$D$11,2,FALSE))</f>
        <v/>
      </c>
      <c r="U10" s="3" t="str">
        <f>IF($S10="","",VLOOKUP($S10,'(種目・作業用)'!$A$2:$D$11,3,FALSE))</f>
        <v/>
      </c>
      <c r="V10" s="3" t="str">
        <f>IF($S10="","",VLOOKUP($S10,'(種目・作業用)'!$A$2:$D$11,4,FALSE))</f>
        <v/>
      </c>
      <c r="W10" s="27" t="str">
        <f t="shared" si="3"/>
        <v/>
      </c>
      <c r="X10" s="4" t="str">
        <f t="shared" si="4"/>
        <v xml:space="preserve"> </v>
      </c>
      <c r="Y10" s="4" t="str">
        <f t="shared" si="5"/>
        <v/>
      </c>
      <c r="Z10" s="4" t="str">
        <f t="shared" si="1"/>
        <v/>
      </c>
      <c r="AA10" s="4" t="str">
        <f t="shared" si="6"/>
        <v/>
      </c>
      <c r="AB10" s="5" t="str">
        <f t="shared" si="7"/>
        <v/>
      </c>
      <c r="AC10" s="4" t="str">
        <f t="shared" si="8"/>
        <v/>
      </c>
      <c r="AD10" s="4" t="str">
        <f t="shared" si="9"/>
        <v/>
      </c>
      <c r="AE10" s="4"/>
      <c r="AF10" s="4" t="str">
        <f t="shared" si="10"/>
        <v/>
      </c>
      <c r="AG10" s="42" t="s">
        <v>399</v>
      </c>
      <c r="AI10" s="34" t="str">
        <f t="shared" si="11"/>
        <v>　</v>
      </c>
    </row>
    <row r="11" spans="1:35" ht="22.5" customHeight="1">
      <c r="A11" s="58">
        <v>5</v>
      </c>
      <c r="B11" s="14"/>
      <c r="C11" s="14"/>
      <c r="D11" s="14"/>
      <c r="E11" s="9"/>
      <c r="F11" s="14"/>
      <c r="G11" s="83"/>
      <c r="H11" s="84"/>
      <c r="I11" s="15"/>
      <c r="J11" s="16"/>
      <c r="K11" s="16"/>
      <c r="L11" s="16"/>
      <c r="M11" s="17"/>
      <c r="N11" s="18"/>
      <c r="R11" s="4" t="str">
        <f t="shared" si="0"/>
        <v/>
      </c>
      <c r="S11" s="26" t="str">
        <f t="shared" si="2"/>
        <v/>
      </c>
      <c r="T11" s="3" t="str">
        <f>IF($S11="","",VLOOKUP($S11,'(種目・作業用)'!$A$2:$D$11,2,FALSE))</f>
        <v/>
      </c>
      <c r="U11" s="3" t="str">
        <f>IF($S11="","",VLOOKUP($S11,'(種目・作業用)'!$A$2:$D$11,3,FALSE))</f>
        <v/>
      </c>
      <c r="V11" s="3" t="str">
        <f>IF($S11="","",VLOOKUP($S11,'(種目・作業用)'!$A$2:$D$11,4,FALSE))</f>
        <v/>
      </c>
      <c r="W11" s="27" t="str">
        <f t="shared" si="3"/>
        <v/>
      </c>
      <c r="X11" s="4" t="str">
        <f t="shared" si="4"/>
        <v xml:space="preserve"> </v>
      </c>
      <c r="Y11" s="4" t="str">
        <f t="shared" si="5"/>
        <v/>
      </c>
      <c r="Z11" s="4" t="str">
        <f t="shared" si="1"/>
        <v/>
      </c>
      <c r="AA11" s="4" t="str">
        <f t="shared" si="6"/>
        <v/>
      </c>
      <c r="AB11" s="5" t="str">
        <f t="shared" si="7"/>
        <v/>
      </c>
      <c r="AC11" s="4" t="str">
        <f t="shared" si="8"/>
        <v/>
      </c>
      <c r="AD11" s="4" t="str">
        <f t="shared" si="9"/>
        <v/>
      </c>
      <c r="AE11" s="4"/>
      <c r="AF11" s="4" t="str">
        <f t="shared" si="10"/>
        <v/>
      </c>
      <c r="AG11" s="42" t="s">
        <v>399</v>
      </c>
      <c r="AI11" s="34" t="str">
        <f t="shared" si="11"/>
        <v>　</v>
      </c>
    </row>
    <row r="12" spans="1:35" ht="22.5" customHeight="1">
      <c r="A12" s="58">
        <v>6</v>
      </c>
      <c r="B12" s="14"/>
      <c r="C12" s="14"/>
      <c r="D12" s="14"/>
      <c r="E12" s="9"/>
      <c r="F12" s="14"/>
      <c r="G12" s="83"/>
      <c r="H12" s="84"/>
      <c r="I12" s="15"/>
      <c r="J12" s="16"/>
      <c r="K12" s="16"/>
      <c r="L12" s="16"/>
      <c r="M12" s="17"/>
      <c r="N12" s="18"/>
      <c r="R12" s="4" t="str">
        <f t="shared" si="0"/>
        <v/>
      </c>
      <c r="S12" s="26" t="str">
        <f t="shared" si="2"/>
        <v/>
      </c>
      <c r="T12" s="3" t="str">
        <f>IF($S12="","",VLOOKUP($S12,'(種目・作業用)'!$A$2:$D$11,2,FALSE))</f>
        <v/>
      </c>
      <c r="U12" s="3" t="str">
        <f>IF($S12="","",VLOOKUP($S12,'(種目・作業用)'!$A$2:$D$11,3,FALSE))</f>
        <v/>
      </c>
      <c r="V12" s="3" t="str">
        <f>IF($S12="","",VLOOKUP($S12,'(種目・作業用)'!$A$2:$D$11,4,FALSE))</f>
        <v/>
      </c>
      <c r="W12" s="27" t="str">
        <f t="shared" si="3"/>
        <v/>
      </c>
      <c r="X12" s="4" t="str">
        <f t="shared" si="4"/>
        <v xml:space="preserve"> </v>
      </c>
      <c r="Y12" s="4" t="str">
        <f t="shared" si="5"/>
        <v/>
      </c>
      <c r="Z12" s="4" t="str">
        <f t="shared" si="1"/>
        <v/>
      </c>
      <c r="AA12" s="4" t="str">
        <f t="shared" si="6"/>
        <v/>
      </c>
      <c r="AB12" s="5" t="str">
        <f t="shared" si="7"/>
        <v/>
      </c>
      <c r="AC12" s="4" t="str">
        <f t="shared" si="8"/>
        <v/>
      </c>
      <c r="AD12" s="4" t="str">
        <f t="shared" si="9"/>
        <v/>
      </c>
      <c r="AE12" s="4"/>
      <c r="AF12" s="4" t="str">
        <f t="shared" si="10"/>
        <v/>
      </c>
      <c r="AG12" s="42" t="s">
        <v>399</v>
      </c>
      <c r="AI12" s="34" t="str">
        <f t="shared" si="11"/>
        <v>　</v>
      </c>
    </row>
    <row r="13" spans="1:35" ht="22.5" customHeight="1">
      <c r="A13" s="58">
        <v>7</v>
      </c>
      <c r="B13" s="14"/>
      <c r="C13" s="14"/>
      <c r="D13" s="14"/>
      <c r="E13" s="9"/>
      <c r="F13" s="14"/>
      <c r="G13" s="83"/>
      <c r="H13" s="84"/>
      <c r="I13" s="15"/>
      <c r="J13" s="16"/>
      <c r="K13" s="16"/>
      <c r="L13" s="16"/>
      <c r="M13" s="17"/>
      <c r="N13" s="18"/>
      <c r="R13" s="4" t="str">
        <f t="shared" si="0"/>
        <v/>
      </c>
      <c r="S13" s="26" t="str">
        <f t="shared" si="2"/>
        <v/>
      </c>
      <c r="T13" s="3" t="str">
        <f>IF($S13="","",VLOOKUP($S13,'(種目・作業用)'!$A$2:$D$11,2,FALSE))</f>
        <v/>
      </c>
      <c r="U13" s="3" t="str">
        <f>IF($S13="","",VLOOKUP($S13,'(種目・作業用)'!$A$2:$D$11,3,FALSE))</f>
        <v/>
      </c>
      <c r="V13" s="3" t="str">
        <f>IF($S13="","",VLOOKUP($S13,'(種目・作業用)'!$A$2:$D$11,4,FALSE))</f>
        <v/>
      </c>
      <c r="W13" s="27" t="str">
        <f t="shared" si="3"/>
        <v/>
      </c>
      <c r="X13" s="4" t="str">
        <f t="shared" si="4"/>
        <v xml:space="preserve"> </v>
      </c>
      <c r="Y13" s="4" t="str">
        <f t="shared" si="5"/>
        <v/>
      </c>
      <c r="Z13" s="4" t="str">
        <f>IF(ISNUMBER(Y13),IF(ISBLANK(E13),AI13,CONCATENATE(AI13,"(",E13,")")),"")</f>
        <v/>
      </c>
      <c r="AA13" s="4" t="str">
        <f t="shared" si="6"/>
        <v/>
      </c>
      <c r="AB13" s="5" t="str">
        <f t="shared" si="7"/>
        <v/>
      </c>
      <c r="AC13" s="4" t="str">
        <f t="shared" si="8"/>
        <v/>
      </c>
      <c r="AD13" s="4" t="str">
        <f t="shared" si="9"/>
        <v/>
      </c>
      <c r="AE13" s="4"/>
      <c r="AF13" s="4" t="str">
        <f t="shared" si="10"/>
        <v/>
      </c>
      <c r="AG13" s="42" t="s">
        <v>399</v>
      </c>
      <c r="AI13" s="34" t="str">
        <f t="shared" si="11"/>
        <v>　</v>
      </c>
    </row>
    <row r="14" spans="1:35" ht="22.5" customHeight="1">
      <c r="A14" s="58">
        <v>8</v>
      </c>
      <c r="B14" s="14"/>
      <c r="C14" s="14"/>
      <c r="D14" s="14"/>
      <c r="E14" s="9"/>
      <c r="F14" s="14"/>
      <c r="G14" s="83"/>
      <c r="H14" s="84"/>
      <c r="I14" s="15"/>
      <c r="J14" s="16"/>
      <c r="K14" s="16"/>
      <c r="L14" s="16"/>
      <c r="M14" s="17"/>
      <c r="N14" s="18"/>
      <c r="R14" s="4" t="str">
        <f t="shared" si="0"/>
        <v/>
      </c>
      <c r="S14" s="26" t="str">
        <f t="shared" si="2"/>
        <v/>
      </c>
      <c r="T14" s="3" t="str">
        <f>IF($S14="","",VLOOKUP($S14,'(種目・作業用)'!$A$2:$D$11,2,FALSE))</f>
        <v/>
      </c>
      <c r="U14" s="3" t="str">
        <f>IF($S14="","",VLOOKUP($S14,'(種目・作業用)'!$A$2:$D$11,3,FALSE))</f>
        <v/>
      </c>
      <c r="V14" s="3" t="str">
        <f>IF($S14="","",VLOOKUP($S14,'(種目・作業用)'!$A$2:$D$11,4,FALSE))</f>
        <v/>
      </c>
      <c r="W14" s="27" t="str">
        <f t="shared" si="3"/>
        <v/>
      </c>
      <c r="X14" s="4" t="str">
        <f t="shared" si="4"/>
        <v xml:space="preserve"> </v>
      </c>
      <c r="Y14" s="4" t="str">
        <f t="shared" si="5"/>
        <v/>
      </c>
      <c r="Z14" s="4" t="str">
        <f t="shared" ref="Z14:Z31" si="12">IF(ISNUMBER(Y14),IF(ISBLANK(E14),AI14,CONCATENATE(AI14,"(",E14,")")),"")</f>
        <v/>
      </c>
      <c r="AA14" s="4" t="str">
        <f t="shared" si="6"/>
        <v/>
      </c>
      <c r="AB14" s="5" t="str">
        <f t="shared" si="7"/>
        <v/>
      </c>
      <c r="AC14" s="4" t="str">
        <f t="shared" si="8"/>
        <v/>
      </c>
      <c r="AD14" s="4" t="str">
        <f t="shared" si="9"/>
        <v/>
      </c>
      <c r="AE14" s="4"/>
      <c r="AF14" s="4" t="str">
        <f t="shared" si="10"/>
        <v/>
      </c>
      <c r="AG14" s="42" t="s">
        <v>399</v>
      </c>
      <c r="AI14" s="34" t="str">
        <f t="shared" si="11"/>
        <v>　</v>
      </c>
    </row>
    <row r="15" spans="1:35" ht="22.5" customHeight="1">
      <c r="A15" s="58">
        <v>9</v>
      </c>
      <c r="B15" s="14"/>
      <c r="C15" s="14"/>
      <c r="D15" s="14"/>
      <c r="E15" s="9"/>
      <c r="F15" s="14"/>
      <c r="G15" s="83"/>
      <c r="H15" s="84"/>
      <c r="I15" s="15"/>
      <c r="J15" s="16"/>
      <c r="K15" s="16"/>
      <c r="L15" s="16"/>
      <c r="M15" s="17"/>
      <c r="N15" s="18"/>
      <c r="R15" s="4" t="str">
        <f t="shared" si="0"/>
        <v/>
      </c>
      <c r="S15" s="26" t="str">
        <f t="shared" si="2"/>
        <v/>
      </c>
      <c r="T15" s="3" t="str">
        <f>IF($S15="","",VLOOKUP($S15,'(種目・作業用)'!$A$2:$D$11,2,FALSE))</f>
        <v/>
      </c>
      <c r="U15" s="3" t="str">
        <f>IF($S15="","",VLOOKUP($S15,'(種目・作業用)'!$A$2:$D$11,3,FALSE))</f>
        <v/>
      </c>
      <c r="V15" s="3" t="str">
        <f>IF($S15="","",VLOOKUP($S15,'(種目・作業用)'!$A$2:$D$11,4,FALSE))</f>
        <v/>
      </c>
      <c r="W15" s="27" t="str">
        <f t="shared" si="3"/>
        <v/>
      </c>
      <c r="X15" s="4" t="str">
        <f t="shared" si="4"/>
        <v xml:space="preserve"> </v>
      </c>
      <c r="Y15" s="4" t="str">
        <f t="shared" si="5"/>
        <v/>
      </c>
      <c r="Z15" s="4" t="str">
        <f t="shared" si="12"/>
        <v/>
      </c>
      <c r="AA15" s="4" t="str">
        <f t="shared" si="6"/>
        <v/>
      </c>
      <c r="AB15" s="5" t="str">
        <f t="shared" si="7"/>
        <v/>
      </c>
      <c r="AC15" s="4" t="str">
        <f t="shared" si="8"/>
        <v/>
      </c>
      <c r="AD15" s="4" t="str">
        <f t="shared" si="9"/>
        <v/>
      </c>
      <c r="AE15" s="4"/>
      <c r="AF15" s="4" t="str">
        <f t="shared" si="10"/>
        <v/>
      </c>
      <c r="AG15" s="42" t="s">
        <v>399</v>
      </c>
      <c r="AI15" s="34" t="str">
        <f t="shared" si="11"/>
        <v>　</v>
      </c>
    </row>
    <row r="16" spans="1:35" ht="22.5" customHeight="1">
      <c r="A16" s="58">
        <v>10</v>
      </c>
      <c r="B16" s="14"/>
      <c r="C16" s="14"/>
      <c r="D16" s="14"/>
      <c r="E16" s="9"/>
      <c r="F16" s="14"/>
      <c r="G16" s="83"/>
      <c r="H16" s="84"/>
      <c r="I16" s="15"/>
      <c r="J16" s="16"/>
      <c r="K16" s="16"/>
      <c r="L16" s="16"/>
      <c r="M16" s="17"/>
      <c r="N16" s="18"/>
      <c r="R16" s="4" t="str">
        <f t="shared" si="0"/>
        <v/>
      </c>
      <c r="S16" s="26" t="str">
        <f t="shared" si="2"/>
        <v/>
      </c>
      <c r="T16" s="3" t="str">
        <f>IF($S16="","",VLOOKUP($S16,'(種目・作業用)'!$A$2:$D$11,2,FALSE))</f>
        <v/>
      </c>
      <c r="U16" s="3" t="str">
        <f>IF($S16="","",VLOOKUP($S16,'(種目・作業用)'!$A$2:$D$11,3,FALSE))</f>
        <v/>
      </c>
      <c r="V16" s="3" t="str">
        <f>IF($S16="","",VLOOKUP($S16,'(種目・作業用)'!$A$2:$D$11,4,FALSE))</f>
        <v/>
      </c>
      <c r="W16" s="27" t="str">
        <f t="shared" si="3"/>
        <v/>
      </c>
      <c r="X16" s="4" t="str">
        <f t="shared" si="4"/>
        <v xml:space="preserve"> </v>
      </c>
      <c r="Y16" s="4" t="str">
        <f t="shared" si="5"/>
        <v/>
      </c>
      <c r="Z16" s="4" t="str">
        <f t="shared" si="12"/>
        <v/>
      </c>
      <c r="AA16" s="4" t="str">
        <f t="shared" si="6"/>
        <v/>
      </c>
      <c r="AB16" s="5" t="str">
        <f t="shared" si="7"/>
        <v/>
      </c>
      <c r="AC16" s="4" t="str">
        <f t="shared" si="8"/>
        <v/>
      </c>
      <c r="AD16" s="4" t="str">
        <f t="shared" si="9"/>
        <v/>
      </c>
      <c r="AE16" s="4"/>
      <c r="AF16" s="4" t="str">
        <f t="shared" si="10"/>
        <v/>
      </c>
      <c r="AG16" s="42" t="s">
        <v>399</v>
      </c>
      <c r="AI16" s="34" t="str">
        <f t="shared" si="11"/>
        <v>　</v>
      </c>
    </row>
    <row r="17" spans="1:35" ht="22.5" customHeight="1">
      <c r="A17" s="58">
        <v>11</v>
      </c>
      <c r="B17" s="14"/>
      <c r="C17" s="14"/>
      <c r="D17" s="14"/>
      <c r="E17" s="9"/>
      <c r="F17" s="14"/>
      <c r="G17" s="83"/>
      <c r="H17" s="84"/>
      <c r="I17" s="15"/>
      <c r="J17" s="16"/>
      <c r="K17" s="16"/>
      <c r="L17" s="16"/>
      <c r="M17" s="17"/>
      <c r="N17" s="18"/>
      <c r="R17" s="4" t="str">
        <f t="shared" si="0"/>
        <v/>
      </c>
      <c r="S17" s="26" t="str">
        <f t="shared" si="2"/>
        <v/>
      </c>
      <c r="T17" s="3" t="str">
        <f>IF($S17="","",VLOOKUP($S17,'(種目・作業用)'!$A$2:$D$11,2,FALSE))</f>
        <v/>
      </c>
      <c r="U17" s="3" t="str">
        <f>IF($S17="","",VLOOKUP($S17,'(種目・作業用)'!$A$2:$D$11,3,FALSE))</f>
        <v/>
      </c>
      <c r="V17" s="3" t="str">
        <f>IF($S17="","",VLOOKUP($S17,'(種目・作業用)'!$A$2:$D$11,4,FALSE))</f>
        <v/>
      </c>
      <c r="W17" s="27" t="str">
        <f t="shared" si="3"/>
        <v/>
      </c>
      <c r="X17" s="4" t="str">
        <f t="shared" si="4"/>
        <v xml:space="preserve"> </v>
      </c>
      <c r="Y17" s="4" t="str">
        <f t="shared" si="5"/>
        <v/>
      </c>
      <c r="Z17" s="4" t="str">
        <f t="shared" si="12"/>
        <v/>
      </c>
      <c r="AA17" s="4" t="str">
        <f t="shared" si="6"/>
        <v/>
      </c>
      <c r="AB17" s="5" t="str">
        <f t="shared" si="7"/>
        <v/>
      </c>
      <c r="AC17" s="4" t="str">
        <f t="shared" si="8"/>
        <v/>
      </c>
      <c r="AD17" s="4" t="str">
        <f t="shared" si="9"/>
        <v/>
      </c>
      <c r="AE17" s="4"/>
      <c r="AF17" s="4" t="str">
        <f t="shared" si="10"/>
        <v/>
      </c>
      <c r="AG17" s="42" t="s">
        <v>399</v>
      </c>
      <c r="AI17" s="34" t="str">
        <f t="shared" si="11"/>
        <v>　</v>
      </c>
    </row>
    <row r="18" spans="1:35" ht="22.5" customHeight="1">
      <c r="A18" s="58">
        <v>12</v>
      </c>
      <c r="B18" s="14"/>
      <c r="C18" s="14"/>
      <c r="D18" s="14"/>
      <c r="E18" s="9"/>
      <c r="F18" s="14"/>
      <c r="G18" s="83"/>
      <c r="H18" s="84"/>
      <c r="I18" s="15"/>
      <c r="J18" s="16"/>
      <c r="K18" s="16"/>
      <c r="L18" s="16"/>
      <c r="M18" s="17"/>
      <c r="N18" s="18"/>
      <c r="R18" s="4" t="str">
        <f t="shared" si="0"/>
        <v/>
      </c>
      <c r="S18" s="26" t="str">
        <f t="shared" si="2"/>
        <v/>
      </c>
      <c r="T18" s="3" t="str">
        <f>IF($S18="","",VLOOKUP($S18,'(種目・作業用)'!$A$2:$D$11,2,FALSE))</f>
        <v/>
      </c>
      <c r="U18" s="3" t="str">
        <f>IF($S18="","",VLOOKUP($S18,'(種目・作業用)'!$A$2:$D$11,3,FALSE))</f>
        <v/>
      </c>
      <c r="V18" s="3" t="str">
        <f>IF($S18="","",VLOOKUP($S18,'(種目・作業用)'!$A$2:$D$11,4,FALSE))</f>
        <v/>
      </c>
      <c r="W18" s="27" t="str">
        <f t="shared" si="3"/>
        <v/>
      </c>
      <c r="X18" s="4" t="str">
        <f t="shared" si="4"/>
        <v xml:space="preserve"> </v>
      </c>
      <c r="Y18" s="4" t="str">
        <f t="shared" si="5"/>
        <v/>
      </c>
      <c r="Z18" s="4" t="str">
        <f t="shared" si="12"/>
        <v/>
      </c>
      <c r="AA18" s="4" t="str">
        <f t="shared" si="6"/>
        <v/>
      </c>
      <c r="AB18" s="5" t="str">
        <f t="shared" si="7"/>
        <v/>
      </c>
      <c r="AC18" s="4" t="str">
        <f t="shared" si="8"/>
        <v/>
      </c>
      <c r="AD18" s="4" t="str">
        <f t="shared" si="9"/>
        <v/>
      </c>
      <c r="AE18" s="4"/>
      <c r="AF18" s="4" t="str">
        <f t="shared" si="10"/>
        <v/>
      </c>
      <c r="AG18" s="42" t="s">
        <v>399</v>
      </c>
      <c r="AI18" s="34" t="str">
        <f t="shared" si="11"/>
        <v>　</v>
      </c>
    </row>
    <row r="19" spans="1:35" ht="22.5" customHeight="1">
      <c r="A19" s="58">
        <v>13</v>
      </c>
      <c r="B19" s="14"/>
      <c r="C19" s="14"/>
      <c r="D19" s="14"/>
      <c r="E19" s="9"/>
      <c r="F19" s="14"/>
      <c r="G19" s="83"/>
      <c r="H19" s="84"/>
      <c r="I19" s="15"/>
      <c r="J19" s="16"/>
      <c r="K19" s="16"/>
      <c r="L19" s="16"/>
      <c r="M19" s="17"/>
      <c r="N19" s="18"/>
      <c r="R19" s="4" t="str">
        <f t="shared" si="0"/>
        <v/>
      </c>
      <c r="S19" s="26" t="str">
        <f t="shared" si="2"/>
        <v/>
      </c>
      <c r="T19" s="3" t="str">
        <f>IF($S19="","",VLOOKUP($S19,'(種目・作業用)'!$A$2:$D$11,2,FALSE))</f>
        <v/>
      </c>
      <c r="U19" s="3" t="str">
        <f>IF($S19="","",VLOOKUP($S19,'(種目・作業用)'!$A$2:$D$11,3,FALSE))</f>
        <v/>
      </c>
      <c r="V19" s="3" t="str">
        <f>IF($S19="","",VLOOKUP($S19,'(種目・作業用)'!$A$2:$D$11,4,FALSE))</f>
        <v/>
      </c>
      <c r="W19" s="27" t="str">
        <f t="shared" si="3"/>
        <v/>
      </c>
      <c r="X19" s="4" t="str">
        <f t="shared" si="4"/>
        <v xml:space="preserve"> </v>
      </c>
      <c r="Y19" s="4" t="str">
        <f t="shared" si="5"/>
        <v/>
      </c>
      <c r="Z19" s="4" t="str">
        <f t="shared" si="12"/>
        <v/>
      </c>
      <c r="AA19" s="4" t="str">
        <f t="shared" si="6"/>
        <v/>
      </c>
      <c r="AB19" s="5" t="str">
        <f t="shared" si="7"/>
        <v/>
      </c>
      <c r="AC19" s="4" t="str">
        <f t="shared" si="8"/>
        <v/>
      </c>
      <c r="AD19" s="4" t="str">
        <f t="shared" si="9"/>
        <v/>
      </c>
      <c r="AE19" s="4"/>
      <c r="AF19" s="4" t="str">
        <f t="shared" si="10"/>
        <v/>
      </c>
      <c r="AG19" s="42" t="s">
        <v>399</v>
      </c>
      <c r="AI19" s="34" t="str">
        <f t="shared" si="11"/>
        <v>　</v>
      </c>
    </row>
    <row r="20" spans="1:35" ht="22.5" customHeight="1">
      <c r="A20" s="58">
        <v>14</v>
      </c>
      <c r="B20" s="14"/>
      <c r="C20" s="14"/>
      <c r="D20" s="14"/>
      <c r="E20" s="9"/>
      <c r="F20" s="14"/>
      <c r="G20" s="83"/>
      <c r="H20" s="84"/>
      <c r="I20" s="15"/>
      <c r="J20" s="16"/>
      <c r="K20" s="16"/>
      <c r="L20" s="16"/>
      <c r="M20" s="17"/>
      <c r="N20" s="18"/>
      <c r="R20" s="4" t="str">
        <f t="shared" si="0"/>
        <v/>
      </c>
      <c r="S20" s="26" t="str">
        <f t="shared" si="2"/>
        <v/>
      </c>
      <c r="T20" s="3" t="str">
        <f>IF($S20="","",VLOOKUP($S20,'(種目・作業用)'!$A$2:$D$11,2,FALSE))</f>
        <v/>
      </c>
      <c r="U20" s="3" t="str">
        <f>IF($S20="","",VLOOKUP($S20,'(種目・作業用)'!$A$2:$D$11,3,FALSE))</f>
        <v/>
      </c>
      <c r="V20" s="3" t="str">
        <f>IF($S20="","",VLOOKUP($S20,'(種目・作業用)'!$A$2:$D$11,4,FALSE))</f>
        <v/>
      </c>
      <c r="W20" s="27" t="str">
        <f t="shared" si="3"/>
        <v/>
      </c>
      <c r="X20" s="4" t="str">
        <f t="shared" si="4"/>
        <v xml:space="preserve"> </v>
      </c>
      <c r="Y20" s="4" t="str">
        <f t="shared" si="5"/>
        <v/>
      </c>
      <c r="Z20" s="4" t="str">
        <f t="shared" si="12"/>
        <v/>
      </c>
      <c r="AA20" s="4" t="str">
        <f t="shared" si="6"/>
        <v/>
      </c>
      <c r="AB20" s="5" t="str">
        <f t="shared" si="7"/>
        <v/>
      </c>
      <c r="AC20" s="4" t="str">
        <f t="shared" si="8"/>
        <v/>
      </c>
      <c r="AD20" s="4" t="str">
        <f t="shared" si="9"/>
        <v/>
      </c>
      <c r="AE20" s="4"/>
      <c r="AF20" s="4" t="str">
        <f t="shared" si="10"/>
        <v/>
      </c>
      <c r="AG20" s="42" t="s">
        <v>399</v>
      </c>
      <c r="AI20" s="34" t="str">
        <f t="shared" si="11"/>
        <v>　</v>
      </c>
    </row>
    <row r="21" spans="1:35" ht="22.5" customHeight="1">
      <c r="A21" s="58">
        <v>15</v>
      </c>
      <c r="B21" s="14"/>
      <c r="C21" s="14"/>
      <c r="D21" s="14"/>
      <c r="E21" s="9"/>
      <c r="F21" s="14"/>
      <c r="G21" s="83"/>
      <c r="H21" s="84"/>
      <c r="I21" s="15"/>
      <c r="J21" s="16"/>
      <c r="K21" s="16"/>
      <c r="L21" s="16"/>
      <c r="M21" s="17"/>
      <c r="N21" s="18"/>
      <c r="R21" s="4" t="str">
        <f t="shared" si="0"/>
        <v/>
      </c>
      <c r="S21" s="26" t="str">
        <f t="shared" si="2"/>
        <v/>
      </c>
      <c r="T21" s="3" t="str">
        <f>IF($S21="","",VLOOKUP($S21,'(種目・作業用)'!$A$2:$D$11,2,FALSE))</f>
        <v/>
      </c>
      <c r="U21" s="3" t="str">
        <f>IF($S21="","",VLOOKUP($S21,'(種目・作業用)'!$A$2:$D$11,3,FALSE))</f>
        <v/>
      </c>
      <c r="V21" s="3" t="str">
        <f>IF($S21="","",VLOOKUP($S21,'(種目・作業用)'!$A$2:$D$11,4,FALSE))</f>
        <v/>
      </c>
      <c r="W21" s="27" t="str">
        <f t="shared" si="3"/>
        <v/>
      </c>
      <c r="X21" s="4" t="str">
        <f t="shared" si="4"/>
        <v xml:space="preserve"> </v>
      </c>
      <c r="Y21" s="4" t="str">
        <f t="shared" si="5"/>
        <v/>
      </c>
      <c r="Z21" s="4" t="str">
        <f t="shared" si="12"/>
        <v/>
      </c>
      <c r="AA21" s="4" t="str">
        <f t="shared" si="6"/>
        <v/>
      </c>
      <c r="AB21" s="5" t="str">
        <f t="shared" si="7"/>
        <v/>
      </c>
      <c r="AC21" s="4" t="str">
        <f t="shared" si="8"/>
        <v/>
      </c>
      <c r="AD21" s="4" t="str">
        <f t="shared" si="9"/>
        <v/>
      </c>
      <c r="AE21" s="4"/>
      <c r="AF21" s="4" t="str">
        <f t="shared" si="10"/>
        <v/>
      </c>
      <c r="AG21" s="42" t="s">
        <v>399</v>
      </c>
      <c r="AI21" s="34" t="str">
        <f t="shared" si="11"/>
        <v>　</v>
      </c>
    </row>
    <row r="22" spans="1:35" ht="22.5" customHeight="1">
      <c r="A22" s="58">
        <v>16</v>
      </c>
      <c r="B22" s="14"/>
      <c r="C22" s="14"/>
      <c r="D22" s="14"/>
      <c r="E22" s="9"/>
      <c r="F22" s="14"/>
      <c r="G22" s="83"/>
      <c r="H22" s="84"/>
      <c r="I22" s="15"/>
      <c r="J22" s="16"/>
      <c r="K22" s="16"/>
      <c r="L22" s="16"/>
      <c r="M22" s="17"/>
      <c r="N22" s="18"/>
      <c r="R22" s="4" t="str">
        <f t="shared" si="0"/>
        <v/>
      </c>
      <c r="S22" s="26" t="str">
        <f t="shared" si="2"/>
        <v/>
      </c>
      <c r="T22" s="3" t="str">
        <f>IF($S22="","",VLOOKUP($S22,'(種目・作業用)'!$A$2:$D$11,2,FALSE))</f>
        <v/>
      </c>
      <c r="U22" s="3" t="str">
        <f>IF($S22="","",VLOOKUP($S22,'(種目・作業用)'!$A$2:$D$11,3,FALSE))</f>
        <v/>
      </c>
      <c r="V22" s="3" t="str">
        <f>IF($S22="","",VLOOKUP($S22,'(種目・作業用)'!$A$2:$D$11,4,FALSE))</f>
        <v/>
      </c>
      <c r="W22" s="27" t="str">
        <f t="shared" si="3"/>
        <v/>
      </c>
      <c r="X22" s="4" t="str">
        <f t="shared" si="4"/>
        <v xml:space="preserve"> </v>
      </c>
      <c r="Y22" s="4" t="str">
        <f t="shared" si="5"/>
        <v/>
      </c>
      <c r="Z22" s="4" t="str">
        <f t="shared" si="12"/>
        <v/>
      </c>
      <c r="AA22" s="4" t="str">
        <f t="shared" si="6"/>
        <v/>
      </c>
      <c r="AB22" s="5" t="str">
        <f t="shared" si="7"/>
        <v/>
      </c>
      <c r="AC22" s="4" t="str">
        <f t="shared" si="8"/>
        <v/>
      </c>
      <c r="AD22" s="4" t="str">
        <f t="shared" si="9"/>
        <v/>
      </c>
      <c r="AE22" s="4"/>
      <c r="AF22" s="4" t="str">
        <f t="shared" si="10"/>
        <v/>
      </c>
      <c r="AG22" s="42" t="s">
        <v>399</v>
      </c>
      <c r="AI22" s="34" t="str">
        <f t="shared" si="11"/>
        <v>　</v>
      </c>
    </row>
    <row r="23" spans="1:35" ht="22.5" customHeight="1">
      <c r="A23" s="58">
        <v>17</v>
      </c>
      <c r="B23" s="14"/>
      <c r="C23" s="14"/>
      <c r="D23" s="14"/>
      <c r="E23" s="9"/>
      <c r="F23" s="14"/>
      <c r="G23" s="83"/>
      <c r="H23" s="84"/>
      <c r="I23" s="15"/>
      <c r="J23" s="16"/>
      <c r="K23" s="16"/>
      <c r="L23" s="16"/>
      <c r="M23" s="17"/>
      <c r="N23" s="18"/>
      <c r="R23" s="4" t="str">
        <f t="shared" si="0"/>
        <v/>
      </c>
      <c r="S23" s="26" t="str">
        <f t="shared" si="2"/>
        <v/>
      </c>
      <c r="T23" s="3" t="str">
        <f>IF($S23="","",VLOOKUP($S23,'(種目・作業用)'!$A$2:$D$11,2,FALSE))</f>
        <v/>
      </c>
      <c r="U23" s="3" t="str">
        <f>IF($S23="","",VLOOKUP($S23,'(種目・作業用)'!$A$2:$D$11,3,FALSE))</f>
        <v/>
      </c>
      <c r="V23" s="3" t="str">
        <f>IF($S23="","",VLOOKUP($S23,'(種目・作業用)'!$A$2:$D$11,4,FALSE))</f>
        <v/>
      </c>
      <c r="W23" s="27" t="str">
        <f t="shared" si="3"/>
        <v/>
      </c>
      <c r="X23" s="4" t="str">
        <f t="shared" si="4"/>
        <v xml:space="preserve"> </v>
      </c>
      <c r="Y23" s="4" t="str">
        <f t="shared" si="5"/>
        <v/>
      </c>
      <c r="Z23" s="4" t="str">
        <f t="shared" si="12"/>
        <v/>
      </c>
      <c r="AA23" s="4" t="str">
        <f t="shared" si="6"/>
        <v/>
      </c>
      <c r="AB23" s="5" t="str">
        <f t="shared" si="7"/>
        <v/>
      </c>
      <c r="AC23" s="4" t="str">
        <f t="shared" si="8"/>
        <v/>
      </c>
      <c r="AD23" s="4" t="str">
        <f t="shared" si="9"/>
        <v/>
      </c>
      <c r="AE23" s="4"/>
      <c r="AF23" s="4" t="str">
        <f t="shared" si="10"/>
        <v/>
      </c>
      <c r="AG23" s="42" t="s">
        <v>399</v>
      </c>
      <c r="AI23" s="34" t="str">
        <f t="shared" si="11"/>
        <v>　</v>
      </c>
    </row>
    <row r="24" spans="1:35" ht="22.5" customHeight="1">
      <c r="A24" s="58">
        <v>18</v>
      </c>
      <c r="B24" s="14"/>
      <c r="C24" s="14"/>
      <c r="D24" s="14"/>
      <c r="E24" s="9"/>
      <c r="F24" s="14"/>
      <c r="G24" s="83"/>
      <c r="H24" s="84"/>
      <c r="I24" s="15"/>
      <c r="J24" s="16"/>
      <c r="K24" s="16"/>
      <c r="L24" s="16"/>
      <c r="M24" s="17"/>
      <c r="N24" s="18"/>
      <c r="R24" s="4" t="str">
        <f t="shared" si="0"/>
        <v/>
      </c>
      <c r="S24" s="26" t="str">
        <f t="shared" si="2"/>
        <v/>
      </c>
      <c r="T24" s="3" t="str">
        <f>IF($S24="","",VLOOKUP($S24,'(種目・作業用)'!$A$2:$D$11,2,FALSE))</f>
        <v/>
      </c>
      <c r="U24" s="3" t="str">
        <f>IF($S24="","",VLOOKUP($S24,'(種目・作業用)'!$A$2:$D$11,3,FALSE))</f>
        <v/>
      </c>
      <c r="V24" s="3" t="str">
        <f>IF($S24="","",VLOOKUP($S24,'(種目・作業用)'!$A$2:$D$11,4,FALSE))</f>
        <v/>
      </c>
      <c r="W24" s="27" t="str">
        <f t="shared" si="3"/>
        <v/>
      </c>
      <c r="X24" s="4" t="str">
        <f t="shared" si="4"/>
        <v xml:space="preserve"> </v>
      </c>
      <c r="Y24" s="4" t="str">
        <f t="shared" si="5"/>
        <v/>
      </c>
      <c r="Z24" s="4" t="str">
        <f t="shared" si="12"/>
        <v/>
      </c>
      <c r="AA24" s="4" t="str">
        <f t="shared" si="6"/>
        <v/>
      </c>
      <c r="AB24" s="5" t="str">
        <f t="shared" si="7"/>
        <v/>
      </c>
      <c r="AC24" s="4" t="str">
        <f t="shared" si="8"/>
        <v/>
      </c>
      <c r="AD24" s="4" t="str">
        <f t="shared" si="9"/>
        <v/>
      </c>
      <c r="AE24" s="4"/>
      <c r="AF24" s="4" t="str">
        <f t="shared" si="10"/>
        <v/>
      </c>
      <c r="AG24" s="42" t="s">
        <v>399</v>
      </c>
      <c r="AI24" s="34" t="str">
        <f t="shared" si="11"/>
        <v>　</v>
      </c>
    </row>
    <row r="25" spans="1:35" ht="22.5" customHeight="1">
      <c r="A25" s="58">
        <v>19</v>
      </c>
      <c r="B25" s="14"/>
      <c r="C25" s="14"/>
      <c r="D25" s="14"/>
      <c r="E25" s="9"/>
      <c r="F25" s="14"/>
      <c r="G25" s="83"/>
      <c r="H25" s="84"/>
      <c r="I25" s="15"/>
      <c r="J25" s="16"/>
      <c r="K25" s="16"/>
      <c r="L25" s="16"/>
      <c r="M25" s="17"/>
      <c r="N25" s="18"/>
      <c r="R25" s="4" t="str">
        <f t="shared" si="0"/>
        <v/>
      </c>
      <c r="S25" s="26" t="str">
        <f t="shared" si="2"/>
        <v/>
      </c>
      <c r="T25" s="3" t="str">
        <f>IF($S25="","",VLOOKUP($S25,'(種目・作業用)'!$A$2:$D$11,2,FALSE))</f>
        <v/>
      </c>
      <c r="U25" s="3" t="str">
        <f>IF($S25="","",VLOOKUP($S25,'(種目・作業用)'!$A$2:$D$11,3,FALSE))</f>
        <v/>
      </c>
      <c r="V25" s="3" t="str">
        <f>IF($S25="","",VLOOKUP($S25,'(種目・作業用)'!$A$2:$D$11,4,FALSE))</f>
        <v/>
      </c>
      <c r="W25" s="27" t="str">
        <f t="shared" si="3"/>
        <v/>
      </c>
      <c r="X25" s="4" t="str">
        <f t="shared" si="4"/>
        <v xml:space="preserve"> </v>
      </c>
      <c r="Y25" s="4" t="str">
        <f t="shared" si="5"/>
        <v/>
      </c>
      <c r="Z25" s="4" t="str">
        <f t="shared" si="12"/>
        <v/>
      </c>
      <c r="AA25" s="4" t="str">
        <f t="shared" si="6"/>
        <v/>
      </c>
      <c r="AB25" s="5" t="str">
        <f t="shared" si="7"/>
        <v/>
      </c>
      <c r="AC25" s="4" t="str">
        <f t="shared" si="8"/>
        <v/>
      </c>
      <c r="AD25" s="4" t="str">
        <f t="shared" si="9"/>
        <v/>
      </c>
      <c r="AE25" s="4"/>
      <c r="AF25" s="4" t="str">
        <f t="shared" si="10"/>
        <v/>
      </c>
      <c r="AG25" s="42" t="s">
        <v>399</v>
      </c>
      <c r="AI25" s="34" t="str">
        <f t="shared" si="11"/>
        <v>　</v>
      </c>
    </row>
    <row r="26" spans="1:35" ht="22.5" customHeight="1">
      <c r="A26" s="58">
        <v>20</v>
      </c>
      <c r="B26" s="14"/>
      <c r="C26" s="14"/>
      <c r="D26" s="14"/>
      <c r="E26" s="9"/>
      <c r="F26" s="14"/>
      <c r="G26" s="83"/>
      <c r="H26" s="84"/>
      <c r="I26" s="15"/>
      <c r="J26" s="16"/>
      <c r="K26" s="16"/>
      <c r="L26" s="16"/>
      <c r="M26" s="17"/>
      <c r="N26" s="18"/>
      <c r="R26" s="4" t="str">
        <f t="shared" si="0"/>
        <v/>
      </c>
      <c r="S26" s="26" t="str">
        <f t="shared" si="2"/>
        <v/>
      </c>
      <c r="T26" s="3" t="str">
        <f>IF($S26="","",VLOOKUP($S26,'(種目・作業用)'!$A$2:$D$11,2,FALSE))</f>
        <v/>
      </c>
      <c r="U26" s="3" t="str">
        <f>IF($S26="","",VLOOKUP($S26,'(種目・作業用)'!$A$2:$D$11,3,FALSE))</f>
        <v/>
      </c>
      <c r="V26" s="3" t="str">
        <f>IF($S26="","",VLOOKUP($S26,'(種目・作業用)'!$A$2:$D$11,4,FALSE))</f>
        <v/>
      </c>
      <c r="W26" s="27" t="str">
        <f t="shared" si="3"/>
        <v/>
      </c>
      <c r="X26" s="4" t="str">
        <f t="shared" si="4"/>
        <v xml:space="preserve"> </v>
      </c>
      <c r="Y26" s="4" t="str">
        <f t="shared" si="5"/>
        <v/>
      </c>
      <c r="Z26" s="4" t="str">
        <f t="shared" si="12"/>
        <v/>
      </c>
      <c r="AA26" s="4" t="str">
        <f t="shared" si="6"/>
        <v/>
      </c>
      <c r="AB26" s="5" t="str">
        <f t="shared" si="7"/>
        <v/>
      </c>
      <c r="AC26" s="4" t="str">
        <f t="shared" si="8"/>
        <v/>
      </c>
      <c r="AD26" s="4" t="str">
        <f t="shared" si="9"/>
        <v/>
      </c>
      <c r="AE26" s="4"/>
      <c r="AF26" s="4" t="str">
        <f t="shared" si="10"/>
        <v/>
      </c>
      <c r="AG26" s="42" t="s">
        <v>399</v>
      </c>
      <c r="AI26" s="34" t="str">
        <f t="shared" si="11"/>
        <v>　</v>
      </c>
    </row>
    <row r="27" spans="1:35" ht="22.5" customHeight="1">
      <c r="A27" s="58">
        <v>21</v>
      </c>
      <c r="B27" s="14"/>
      <c r="C27" s="14"/>
      <c r="D27" s="14"/>
      <c r="E27" s="9"/>
      <c r="F27" s="14"/>
      <c r="G27" s="83"/>
      <c r="H27" s="84"/>
      <c r="I27" s="15"/>
      <c r="J27" s="16"/>
      <c r="K27" s="16"/>
      <c r="L27" s="16"/>
      <c r="M27" s="17"/>
      <c r="N27" s="18"/>
      <c r="R27" s="4" t="str">
        <f t="shared" si="0"/>
        <v/>
      </c>
      <c r="S27" s="26" t="str">
        <f t="shared" si="2"/>
        <v/>
      </c>
      <c r="T27" s="3" t="str">
        <f>IF($S27="","",VLOOKUP($S27,'(種目・作業用)'!$A$2:$D$11,2,FALSE))</f>
        <v/>
      </c>
      <c r="U27" s="3" t="str">
        <f>IF($S27="","",VLOOKUP($S27,'(種目・作業用)'!$A$2:$D$11,3,FALSE))</f>
        <v/>
      </c>
      <c r="V27" s="3" t="str">
        <f>IF($S27="","",VLOOKUP($S27,'(種目・作業用)'!$A$2:$D$11,4,FALSE))</f>
        <v/>
      </c>
      <c r="W27" s="27" t="str">
        <f t="shared" si="3"/>
        <v/>
      </c>
      <c r="X27" s="4" t="str">
        <f t="shared" si="4"/>
        <v xml:space="preserve"> </v>
      </c>
      <c r="Y27" s="4" t="str">
        <f t="shared" si="5"/>
        <v/>
      </c>
      <c r="Z27" s="4" t="str">
        <f t="shared" si="12"/>
        <v/>
      </c>
      <c r="AA27" s="4" t="str">
        <f t="shared" si="6"/>
        <v/>
      </c>
      <c r="AB27" s="5" t="str">
        <f t="shared" si="7"/>
        <v/>
      </c>
      <c r="AC27" s="4" t="str">
        <f t="shared" si="8"/>
        <v/>
      </c>
      <c r="AD27" s="4" t="str">
        <f t="shared" si="9"/>
        <v/>
      </c>
      <c r="AE27" s="4"/>
      <c r="AF27" s="4" t="str">
        <f t="shared" si="10"/>
        <v/>
      </c>
      <c r="AG27" s="42" t="s">
        <v>399</v>
      </c>
      <c r="AI27" s="34" t="str">
        <f t="shared" si="11"/>
        <v>　</v>
      </c>
    </row>
    <row r="28" spans="1:35" ht="22.5" customHeight="1">
      <c r="A28" s="58">
        <v>22</v>
      </c>
      <c r="B28" s="14"/>
      <c r="C28" s="14"/>
      <c r="D28" s="14"/>
      <c r="E28" s="9"/>
      <c r="F28" s="14"/>
      <c r="G28" s="83"/>
      <c r="H28" s="84"/>
      <c r="I28" s="15"/>
      <c r="J28" s="16"/>
      <c r="K28" s="16"/>
      <c r="L28" s="16"/>
      <c r="M28" s="17"/>
      <c r="N28" s="18"/>
      <c r="R28" s="4" t="str">
        <f t="shared" si="0"/>
        <v/>
      </c>
      <c r="S28" s="26" t="str">
        <f t="shared" si="2"/>
        <v/>
      </c>
      <c r="T28" s="3" t="str">
        <f>IF($S28="","",VLOOKUP($S28,'(種目・作業用)'!$A$2:$D$11,2,FALSE))</f>
        <v/>
      </c>
      <c r="U28" s="3" t="str">
        <f>IF($S28="","",VLOOKUP($S28,'(種目・作業用)'!$A$2:$D$11,3,FALSE))</f>
        <v/>
      </c>
      <c r="V28" s="3" t="str">
        <f>IF($S28="","",VLOOKUP($S28,'(種目・作業用)'!$A$2:$D$11,4,FALSE))</f>
        <v/>
      </c>
      <c r="W28" s="27" t="str">
        <f t="shared" si="3"/>
        <v/>
      </c>
      <c r="X28" s="4" t="str">
        <f t="shared" si="4"/>
        <v xml:space="preserve"> </v>
      </c>
      <c r="Y28" s="4" t="str">
        <f t="shared" si="5"/>
        <v/>
      </c>
      <c r="Z28" s="4" t="str">
        <f t="shared" si="12"/>
        <v/>
      </c>
      <c r="AA28" s="4" t="str">
        <f t="shared" si="6"/>
        <v/>
      </c>
      <c r="AB28" s="5" t="str">
        <f t="shared" si="7"/>
        <v/>
      </c>
      <c r="AC28" s="4" t="str">
        <f t="shared" si="8"/>
        <v/>
      </c>
      <c r="AD28" s="4" t="str">
        <f t="shared" si="9"/>
        <v/>
      </c>
      <c r="AE28" s="4"/>
      <c r="AF28" s="4" t="str">
        <f t="shared" si="10"/>
        <v/>
      </c>
      <c r="AG28" s="42" t="s">
        <v>399</v>
      </c>
      <c r="AI28" s="34" t="str">
        <f t="shared" si="11"/>
        <v>　</v>
      </c>
    </row>
    <row r="29" spans="1:35" ht="22.5" customHeight="1">
      <c r="A29" s="58">
        <v>23</v>
      </c>
      <c r="B29" s="14"/>
      <c r="C29" s="14"/>
      <c r="D29" s="14"/>
      <c r="E29" s="9"/>
      <c r="F29" s="14"/>
      <c r="G29" s="83"/>
      <c r="H29" s="84"/>
      <c r="I29" s="15"/>
      <c r="J29" s="16"/>
      <c r="K29" s="16"/>
      <c r="L29" s="16"/>
      <c r="M29" s="17"/>
      <c r="N29" s="18"/>
      <c r="R29" s="4" t="str">
        <f t="shared" si="0"/>
        <v/>
      </c>
      <c r="S29" s="26" t="str">
        <f t="shared" si="2"/>
        <v/>
      </c>
      <c r="T29" s="3" t="str">
        <f>IF($S29="","",VLOOKUP($S29,'(種目・作業用)'!$A$2:$D$11,2,FALSE))</f>
        <v/>
      </c>
      <c r="U29" s="3" t="str">
        <f>IF($S29="","",VLOOKUP($S29,'(種目・作業用)'!$A$2:$D$11,3,FALSE))</f>
        <v/>
      </c>
      <c r="V29" s="3" t="str">
        <f>IF($S29="","",VLOOKUP($S29,'(種目・作業用)'!$A$2:$D$11,4,FALSE))</f>
        <v/>
      </c>
      <c r="W29" s="27" t="str">
        <f t="shared" si="3"/>
        <v/>
      </c>
      <c r="X29" s="4" t="str">
        <f t="shared" si="4"/>
        <v xml:space="preserve"> </v>
      </c>
      <c r="Y29" s="4" t="str">
        <f t="shared" si="5"/>
        <v/>
      </c>
      <c r="Z29" s="4" t="str">
        <f t="shared" si="12"/>
        <v/>
      </c>
      <c r="AA29" s="4" t="str">
        <f t="shared" si="6"/>
        <v/>
      </c>
      <c r="AB29" s="5" t="str">
        <f t="shared" si="7"/>
        <v/>
      </c>
      <c r="AC29" s="4" t="str">
        <f t="shared" si="8"/>
        <v/>
      </c>
      <c r="AD29" s="4" t="str">
        <f t="shared" si="9"/>
        <v/>
      </c>
      <c r="AE29" s="4"/>
      <c r="AF29" s="4" t="str">
        <f t="shared" si="10"/>
        <v/>
      </c>
      <c r="AG29" s="42" t="s">
        <v>399</v>
      </c>
      <c r="AI29" s="34" t="str">
        <f t="shared" si="11"/>
        <v>　</v>
      </c>
    </row>
    <row r="30" spans="1:35" ht="22.5" customHeight="1">
      <c r="A30" s="58">
        <v>24</v>
      </c>
      <c r="B30" s="14"/>
      <c r="C30" s="14"/>
      <c r="D30" s="14"/>
      <c r="E30" s="9"/>
      <c r="F30" s="14"/>
      <c r="G30" s="83"/>
      <c r="H30" s="84"/>
      <c r="I30" s="15"/>
      <c r="J30" s="16"/>
      <c r="K30" s="16"/>
      <c r="L30" s="16"/>
      <c r="M30" s="17"/>
      <c r="N30" s="18"/>
      <c r="R30" s="4" t="str">
        <f t="shared" si="0"/>
        <v/>
      </c>
      <c r="S30" s="26" t="str">
        <f t="shared" si="2"/>
        <v/>
      </c>
      <c r="T30" s="3" t="str">
        <f>IF($S30="","",VLOOKUP($S30,'(種目・作業用)'!$A$2:$D$11,2,FALSE))</f>
        <v/>
      </c>
      <c r="U30" s="3" t="str">
        <f>IF($S30="","",VLOOKUP($S30,'(種目・作業用)'!$A$2:$D$11,3,FALSE))</f>
        <v/>
      </c>
      <c r="V30" s="3" t="str">
        <f>IF($S30="","",VLOOKUP($S30,'(種目・作業用)'!$A$2:$D$11,4,FALSE))</f>
        <v/>
      </c>
      <c r="W30" s="27" t="str">
        <f t="shared" si="3"/>
        <v/>
      </c>
      <c r="X30" s="4" t="str">
        <f t="shared" si="4"/>
        <v xml:space="preserve"> </v>
      </c>
      <c r="Y30" s="4" t="str">
        <f t="shared" si="5"/>
        <v/>
      </c>
      <c r="Z30" s="4" t="str">
        <f t="shared" si="12"/>
        <v/>
      </c>
      <c r="AA30" s="4" t="str">
        <f t="shared" si="6"/>
        <v/>
      </c>
      <c r="AB30" s="5" t="str">
        <f t="shared" si="7"/>
        <v/>
      </c>
      <c r="AC30" s="4" t="str">
        <f t="shared" si="8"/>
        <v/>
      </c>
      <c r="AD30" s="4" t="str">
        <f t="shared" si="9"/>
        <v/>
      </c>
      <c r="AE30" s="4"/>
      <c r="AF30" s="4" t="str">
        <f t="shared" si="10"/>
        <v/>
      </c>
      <c r="AG30" s="42" t="s">
        <v>399</v>
      </c>
      <c r="AI30" s="34" t="str">
        <f t="shared" si="11"/>
        <v>　</v>
      </c>
    </row>
    <row r="31" spans="1:35" ht="22.5" customHeight="1">
      <c r="A31" s="59">
        <v>25</v>
      </c>
      <c r="B31" s="14"/>
      <c r="C31" s="14"/>
      <c r="D31" s="14"/>
      <c r="E31" s="9"/>
      <c r="F31" s="14"/>
      <c r="G31" s="83"/>
      <c r="H31" s="84"/>
      <c r="I31" s="15"/>
      <c r="J31" s="16"/>
      <c r="K31" s="16"/>
      <c r="L31" s="16"/>
      <c r="M31" s="17"/>
      <c r="N31" s="18"/>
      <c r="R31" s="4" t="str">
        <f t="shared" si="0"/>
        <v/>
      </c>
      <c r="S31" s="26" t="str">
        <f t="shared" si="2"/>
        <v/>
      </c>
      <c r="T31" s="3" t="str">
        <f>IF($S31="","",VLOOKUP($S31,'(種目・作業用)'!$A$2:$D$11,2,FALSE))</f>
        <v/>
      </c>
      <c r="U31" s="3" t="str">
        <f>IF($S31="","",VLOOKUP($S31,'(種目・作業用)'!$A$2:$D$11,3,FALSE))</f>
        <v/>
      </c>
      <c r="V31" s="3" t="str">
        <f>IF($S31="","",VLOOKUP($S31,'(種目・作業用)'!$A$2:$D$11,4,FALSE))</f>
        <v/>
      </c>
      <c r="W31" s="27" t="str">
        <f t="shared" si="3"/>
        <v/>
      </c>
      <c r="X31" s="4" t="str">
        <f t="shared" si="4"/>
        <v xml:space="preserve"> </v>
      </c>
      <c r="Y31" s="4" t="str">
        <f t="shared" si="5"/>
        <v/>
      </c>
      <c r="Z31" s="4" t="str">
        <f t="shared" si="12"/>
        <v/>
      </c>
      <c r="AA31" s="4" t="str">
        <f t="shared" si="6"/>
        <v/>
      </c>
      <c r="AB31" s="5" t="str">
        <f t="shared" si="7"/>
        <v/>
      </c>
      <c r="AC31" s="4" t="str">
        <f t="shared" si="8"/>
        <v/>
      </c>
      <c r="AD31" s="4" t="str">
        <f t="shared" si="9"/>
        <v/>
      </c>
      <c r="AE31" s="4"/>
      <c r="AF31" s="4" t="str">
        <f t="shared" si="10"/>
        <v/>
      </c>
      <c r="AG31" s="42" t="s">
        <v>399</v>
      </c>
      <c r="AI31" s="34" t="str">
        <f t="shared" si="11"/>
        <v>　</v>
      </c>
    </row>
    <row r="32" spans="1:35" ht="22.5" customHeight="1">
      <c r="A32" s="48"/>
      <c r="B32" s="49"/>
      <c r="C32" s="49"/>
      <c r="D32" s="49"/>
      <c r="E32" s="49"/>
      <c r="F32" s="49"/>
      <c r="G32" s="138" t="s">
        <v>15</v>
      </c>
      <c r="H32" s="86"/>
      <c r="I32" s="86"/>
      <c r="J32" s="86"/>
      <c r="K32" s="86"/>
      <c r="L32" s="86"/>
      <c r="M32" s="86"/>
      <c r="N32" s="50" t="s">
        <v>14</v>
      </c>
      <c r="AB32" s="25"/>
      <c r="AD32" s="4"/>
    </row>
    <row r="33" spans="1:35" ht="7.5" customHeight="1">
      <c r="A33" s="51"/>
      <c r="B33" s="51"/>
      <c r="C33" s="51"/>
      <c r="D33" s="51"/>
      <c r="E33" s="51"/>
      <c r="F33" s="51"/>
      <c r="G33" s="52"/>
      <c r="H33" s="53"/>
      <c r="I33" s="53"/>
      <c r="J33" s="53"/>
      <c r="K33" s="53"/>
      <c r="L33" s="53"/>
      <c r="M33" s="53"/>
      <c r="N33" s="54"/>
      <c r="AB33" s="25"/>
      <c r="AD33" s="4"/>
    </row>
    <row r="34" spans="1:35" ht="22.5" customHeight="1">
      <c r="A34" s="139" t="s">
        <v>572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AB34" s="25"/>
      <c r="AD34" s="4"/>
    </row>
    <row r="35" spans="1:35" ht="7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AB35" s="25"/>
      <c r="AD35" s="4"/>
    </row>
    <row r="36" spans="1:35">
      <c r="A36" s="36"/>
      <c r="B36" s="36"/>
      <c r="C36" s="36" t="s">
        <v>16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AB36" s="25"/>
      <c r="AD36" s="4"/>
    </row>
    <row r="37" spans="1:3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AB37" s="25"/>
      <c r="AD37" s="4"/>
    </row>
    <row r="38" spans="1:35">
      <c r="A38" s="47"/>
      <c r="B38" s="47"/>
      <c r="C38" s="85">
        <f ca="1">TODAY()</f>
        <v>43491</v>
      </c>
      <c r="D38" s="85"/>
      <c r="E38" s="47"/>
      <c r="F38" s="47"/>
      <c r="G38" s="47"/>
      <c r="H38" s="47"/>
      <c r="I38" s="47"/>
      <c r="J38" s="47"/>
      <c r="K38" s="47"/>
      <c r="L38" s="47"/>
      <c r="M38" s="47"/>
      <c r="N38" s="47"/>
      <c r="AB38" s="25"/>
      <c r="AD38" s="4"/>
    </row>
    <row r="39" spans="1:35" ht="22.5" customHeight="1">
      <c r="A39" s="47"/>
      <c r="B39" s="47"/>
      <c r="C39" s="47"/>
      <c r="D39" s="47"/>
      <c r="E39" s="47"/>
      <c r="F39" s="80"/>
      <c r="G39" s="80"/>
      <c r="H39" s="81" t="s">
        <v>18</v>
      </c>
      <c r="I39" s="81"/>
      <c r="J39" s="47"/>
      <c r="K39" s="47"/>
      <c r="L39" s="47"/>
      <c r="M39" s="47"/>
      <c r="N39" s="47"/>
      <c r="AB39" s="25"/>
      <c r="AD39" s="4"/>
    </row>
    <row r="40" spans="1:35" ht="22.5" customHeight="1">
      <c r="A40" s="47"/>
      <c r="B40" s="47"/>
      <c r="C40" s="47"/>
      <c r="D40" s="47"/>
      <c r="E40" s="47"/>
      <c r="F40" s="47"/>
      <c r="G40" s="31" t="s">
        <v>19</v>
      </c>
      <c r="H40" s="82"/>
      <c r="I40" s="82"/>
      <c r="J40" s="82"/>
      <c r="K40" s="82"/>
      <c r="L40" s="82"/>
      <c r="M40" s="55" t="s">
        <v>14</v>
      </c>
      <c r="N40" s="47"/>
      <c r="AB40" s="25"/>
      <c r="AD40" s="4"/>
    </row>
    <row r="41" spans="1:35" ht="32.25" customHeight="1">
      <c r="A41" s="107" t="str">
        <f>A1</f>
        <v>平成30年度 鶴岡市陸上競技投擲記録会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AB41" s="25"/>
      <c r="AD41" s="4"/>
    </row>
    <row r="42" spans="1:35" ht="7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AB42" s="25"/>
      <c r="AD42" s="4"/>
    </row>
    <row r="43" spans="1:35" ht="22.5" customHeight="1">
      <c r="A43" s="127" t="s">
        <v>0</v>
      </c>
      <c r="B43" s="128"/>
      <c r="C43" s="132">
        <f>$C$3</f>
        <v>0</v>
      </c>
      <c r="D43" s="132"/>
      <c r="E43" s="132"/>
      <c r="F43" s="132"/>
      <c r="G43" s="132"/>
      <c r="H43" s="128" t="s">
        <v>12</v>
      </c>
      <c r="I43" s="128"/>
      <c r="J43" s="133">
        <f>$J$3</f>
        <v>0</v>
      </c>
      <c r="K43" s="133"/>
      <c r="L43" s="133"/>
      <c r="M43" s="133"/>
      <c r="N43" s="134"/>
      <c r="AB43" s="25"/>
      <c r="AD43" s="4"/>
    </row>
    <row r="44" spans="1:35" ht="22.5" customHeight="1">
      <c r="A44" s="129" t="s">
        <v>13</v>
      </c>
      <c r="B44" s="130"/>
      <c r="C44" s="135">
        <f>$C$4</f>
        <v>0</v>
      </c>
      <c r="D44" s="135"/>
      <c r="E44" s="135"/>
      <c r="F44" s="135"/>
      <c r="G44" s="135"/>
      <c r="H44" s="131" t="s">
        <v>17</v>
      </c>
      <c r="I44" s="131"/>
      <c r="J44" s="136">
        <f>$J$4</f>
        <v>0</v>
      </c>
      <c r="K44" s="136"/>
      <c r="L44" s="136"/>
      <c r="M44" s="136"/>
      <c r="N44" s="137"/>
      <c r="AB44" s="25"/>
      <c r="AD44" s="4"/>
    </row>
    <row r="45" spans="1:35" ht="17.25" customHeight="1">
      <c r="A45" s="87"/>
      <c r="B45" s="89" t="s">
        <v>1</v>
      </c>
      <c r="C45" s="89" t="s">
        <v>2</v>
      </c>
      <c r="D45" s="89"/>
      <c r="E45" s="89" t="s">
        <v>3</v>
      </c>
      <c r="F45" s="89" t="s">
        <v>4</v>
      </c>
      <c r="G45" s="95" t="s">
        <v>365</v>
      </c>
      <c r="H45" s="96"/>
      <c r="I45" s="89" t="s">
        <v>9</v>
      </c>
      <c r="J45" s="89"/>
      <c r="K45" s="89"/>
      <c r="L45" s="89"/>
      <c r="M45" s="89"/>
      <c r="N45" s="93" t="s">
        <v>6</v>
      </c>
      <c r="AB45" s="25"/>
      <c r="AD45" s="4"/>
    </row>
    <row r="46" spans="1:35" ht="17.25" customHeight="1" thickBot="1">
      <c r="A46" s="88"/>
      <c r="B46" s="90"/>
      <c r="C46" s="56" t="s">
        <v>11</v>
      </c>
      <c r="D46" s="56" t="s">
        <v>10</v>
      </c>
      <c r="E46" s="90"/>
      <c r="F46" s="90"/>
      <c r="G46" s="97"/>
      <c r="H46" s="98"/>
      <c r="I46" s="90"/>
      <c r="J46" s="90"/>
      <c r="K46" s="90"/>
      <c r="L46" s="90"/>
      <c r="M46" s="90"/>
      <c r="N46" s="94"/>
      <c r="AB46" s="25"/>
      <c r="AD46" s="4"/>
    </row>
    <row r="47" spans="1:35" ht="22.5" customHeight="1" thickTop="1">
      <c r="A47" s="57">
        <v>26</v>
      </c>
      <c r="B47" s="9"/>
      <c r="C47" s="9"/>
      <c r="D47" s="9"/>
      <c r="E47" s="9"/>
      <c r="F47" s="9"/>
      <c r="G47" s="91"/>
      <c r="H47" s="92"/>
      <c r="I47" s="10"/>
      <c r="J47" s="11"/>
      <c r="K47" s="11"/>
      <c r="L47" s="11"/>
      <c r="M47" s="12"/>
      <c r="N47" s="13"/>
      <c r="R47" s="4" t="str">
        <f t="shared" ref="R47:R71" si="13">IF(ISBLANK(B47),"",VLOOKUP(CONCATENATE($AB$4,F47),$R$122:$S$131,2,FALSE)+B47*100)</f>
        <v/>
      </c>
      <c r="S47" s="26" t="str">
        <f t="shared" ref="S47:S71" si="14">IF(ISBLANK(G47),"",G47)</f>
        <v/>
      </c>
      <c r="T47" s="3" t="str">
        <f>IF($S47="","",VLOOKUP($S47,'(種目・作業用)'!$A$2:$D$11,2,FALSE))</f>
        <v/>
      </c>
      <c r="U47" s="3" t="str">
        <f>IF($S47="","",VLOOKUP($S47,'(種目・作業用)'!$A$2:$D$11,3,FALSE))</f>
        <v/>
      </c>
      <c r="V47" s="3" t="str">
        <f>IF($S47="","",VLOOKUP($S47,'(種目・作業用)'!$A$2:$D$11,4,FALSE))</f>
        <v/>
      </c>
      <c r="W47" s="27" t="str">
        <f t="shared" ref="W47:W71" si="15">IF(ISNUMBER(R47),IF(LEN(I47)=2,CONCATENATE("0",I47,K47,M47),IF(LEN(I47)=1,CONCATENATE("00",I47,K47,M47),CONCATENATE("000",K47,M47))),"")</f>
        <v/>
      </c>
      <c r="X47" s="4" t="str">
        <f t="shared" ref="X47:X71" si="16">IF(W47="000",V47,CONCATENATE(V47," ",W47))</f>
        <v xml:space="preserve"> </v>
      </c>
      <c r="Y47" s="4" t="str">
        <f t="shared" ref="Y47:Y71" si="17">IF(ISBLANK(B47),"",B47)</f>
        <v/>
      </c>
      <c r="Z47" s="4" t="str">
        <f t="shared" ref="Z47:Z71" si="18">IF(ISNUMBER(Y47),IF(ISBLANK(E47),AI47,CONCATENATE(AI47,"(",E47,")")),"")</f>
        <v/>
      </c>
      <c r="AA47" s="4" t="str">
        <f t="shared" ref="AA47:AA71" si="19">IF(ISNUMBER(Y47),D47,"")</f>
        <v/>
      </c>
      <c r="AB47" s="5" t="str">
        <f>IF(ISNUMBER(Y47),VLOOKUP(AG47,$AG$121:$AH$168,2,FALSE),"")</f>
        <v/>
      </c>
      <c r="AC47" s="4" t="str">
        <f t="shared" ref="AC47:AC71" si="20">IF(ISNUMBER(Y47),$AC$4,"")</f>
        <v/>
      </c>
      <c r="AD47" s="4" t="str">
        <f t="shared" si="9"/>
        <v/>
      </c>
      <c r="AE47" s="4"/>
      <c r="AF47" s="4" t="str">
        <f t="shared" ref="AF47:AF71" si="21">IF(ISNUMBER(Y47),$AA$4,"")</f>
        <v/>
      </c>
      <c r="AG47" s="42" t="s">
        <v>399</v>
      </c>
      <c r="AI47" s="34" t="str">
        <f t="shared" ref="AI47:AI71" si="22"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35" ht="22.5" customHeight="1">
      <c r="A48" s="58">
        <v>27</v>
      </c>
      <c r="B48" s="14"/>
      <c r="C48" s="14"/>
      <c r="D48" s="14"/>
      <c r="E48" s="9"/>
      <c r="F48" s="14"/>
      <c r="G48" s="83"/>
      <c r="H48" s="84"/>
      <c r="I48" s="15"/>
      <c r="J48" s="16"/>
      <c r="K48" s="16"/>
      <c r="L48" s="16"/>
      <c r="M48" s="17"/>
      <c r="N48" s="18"/>
      <c r="R48" s="4" t="str">
        <f t="shared" si="13"/>
        <v/>
      </c>
      <c r="S48" s="26" t="str">
        <f t="shared" si="14"/>
        <v/>
      </c>
      <c r="T48" s="3" t="str">
        <f>IF($S48="","",VLOOKUP($S48,'(種目・作業用)'!$A$2:$D$11,2,FALSE))</f>
        <v/>
      </c>
      <c r="U48" s="3" t="str">
        <f>IF($S48="","",VLOOKUP($S48,'(種目・作業用)'!$A$2:$D$11,3,FALSE))</f>
        <v/>
      </c>
      <c r="V48" s="3" t="str">
        <f>IF($S48="","",VLOOKUP($S48,'(種目・作業用)'!$A$2:$D$11,4,FALSE))</f>
        <v/>
      </c>
      <c r="W48" s="27" t="str">
        <f t="shared" si="15"/>
        <v/>
      </c>
      <c r="X48" s="4" t="str">
        <f t="shared" si="16"/>
        <v xml:space="preserve"> </v>
      </c>
      <c r="Y48" s="4" t="str">
        <f t="shared" si="17"/>
        <v/>
      </c>
      <c r="Z48" s="4" t="str">
        <f t="shared" si="18"/>
        <v/>
      </c>
      <c r="AA48" s="4" t="str">
        <f t="shared" si="19"/>
        <v/>
      </c>
      <c r="AB48" s="5" t="str">
        <f t="shared" ref="AB48:AB71" si="23">IF(ISNUMBER(Y48),VLOOKUP(AG48,$AG$121:$AH$168,2,FALSE),"")</f>
        <v/>
      </c>
      <c r="AC48" s="4" t="str">
        <f t="shared" si="20"/>
        <v/>
      </c>
      <c r="AD48" s="4" t="str">
        <f t="shared" si="9"/>
        <v/>
      </c>
      <c r="AE48" s="4"/>
      <c r="AF48" s="4" t="str">
        <f t="shared" si="21"/>
        <v/>
      </c>
      <c r="AG48" s="42" t="s">
        <v>399</v>
      </c>
      <c r="AI48" s="34" t="str">
        <f t="shared" si="22"/>
        <v>　</v>
      </c>
    </row>
    <row r="49" spans="1:35" ht="22.5" customHeight="1">
      <c r="A49" s="58">
        <v>28</v>
      </c>
      <c r="B49" s="14"/>
      <c r="C49" s="14"/>
      <c r="D49" s="14"/>
      <c r="E49" s="9"/>
      <c r="F49" s="14"/>
      <c r="G49" s="83"/>
      <c r="H49" s="84"/>
      <c r="I49" s="15"/>
      <c r="J49" s="16"/>
      <c r="K49" s="16"/>
      <c r="L49" s="16"/>
      <c r="M49" s="17"/>
      <c r="N49" s="18"/>
      <c r="R49" s="4" t="str">
        <f t="shared" si="13"/>
        <v/>
      </c>
      <c r="S49" s="26" t="str">
        <f t="shared" si="14"/>
        <v/>
      </c>
      <c r="T49" s="3" t="str">
        <f>IF($S49="","",VLOOKUP($S49,'(種目・作業用)'!$A$2:$D$11,2,FALSE))</f>
        <v/>
      </c>
      <c r="U49" s="3" t="str">
        <f>IF($S49="","",VLOOKUP($S49,'(種目・作業用)'!$A$2:$D$11,3,FALSE))</f>
        <v/>
      </c>
      <c r="V49" s="3" t="str">
        <f>IF($S49="","",VLOOKUP($S49,'(種目・作業用)'!$A$2:$D$11,4,FALSE))</f>
        <v/>
      </c>
      <c r="W49" s="27" t="str">
        <f t="shared" si="15"/>
        <v/>
      </c>
      <c r="X49" s="4" t="str">
        <f t="shared" si="16"/>
        <v xml:space="preserve"> </v>
      </c>
      <c r="Y49" s="4" t="str">
        <f t="shared" si="17"/>
        <v/>
      </c>
      <c r="Z49" s="4" t="str">
        <f t="shared" si="18"/>
        <v/>
      </c>
      <c r="AA49" s="4" t="str">
        <f t="shared" si="19"/>
        <v/>
      </c>
      <c r="AB49" s="5" t="str">
        <f t="shared" si="23"/>
        <v/>
      </c>
      <c r="AC49" s="4" t="str">
        <f t="shared" si="20"/>
        <v/>
      </c>
      <c r="AD49" s="4" t="str">
        <f t="shared" si="9"/>
        <v/>
      </c>
      <c r="AE49" s="4"/>
      <c r="AF49" s="4" t="str">
        <f t="shared" si="21"/>
        <v/>
      </c>
      <c r="AG49" s="42" t="s">
        <v>399</v>
      </c>
      <c r="AI49" s="34" t="str">
        <f t="shared" si="22"/>
        <v>　</v>
      </c>
    </row>
    <row r="50" spans="1:35" ht="22.5" customHeight="1">
      <c r="A50" s="58">
        <v>29</v>
      </c>
      <c r="B50" s="14"/>
      <c r="C50" s="14"/>
      <c r="D50" s="14"/>
      <c r="E50" s="9"/>
      <c r="F50" s="14"/>
      <c r="G50" s="83"/>
      <c r="H50" s="84"/>
      <c r="I50" s="15"/>
      <c r="J50" s="16"/>
      <c r="K50" s="16"/>
      <c r="L50" s="16"/>
      <c r="M50" s="17"/>
      <c r="N50" s="18"/>
      <c r="R50" s="4" t="str">
        <f t="shared" si="13"/>
        <v/>
      </c>
      <c r="S50" s="26" t="str">
        <f t="shared" si="14"/>
        <v/>
      </c>
      <c r="T50" s="3" t="str">
        <f>IF($S50="","",VLOOKUP($S50,'(種目・作業用)'!$A$2:$D$11,2,FALSE))</f>
        <v/>
      </c>
      <c r="U50" s="3" t="str">
        <f>IF($S50="","",VLOOKUP($S50,'(種目・作業用)'!$A$2:$D$11,3,FALSE))</f>
        <v/>
      </c>
      <c r="V50" s="3" t="str">
        <f>IF($S50="","",VLOOKUP($S50,'(種目・作業用)'!$A$2:$D$11,4,FALSE))</f>
        <v/>
      </c>
      <c r="W50" s="27" t="str">
        <f t="shared" si="15"/>
        <v/>
      </c>
      <c r="X50" s="4" t="str">
        <f t="shared" si="16"/>
        <v xml:space="preserve"> </v>
      </c>
      <c r="Y50" s="4" t="str">
        <f t="shared" si="17"/>
        <v/>
      </c>
      <c r="Z50" s="4" t="str">
        <f t="shared" si="18"/>
        <v/>
      </c>
      <c r="AA50" s="4" t="str">
        <f t="shared" si="19"/>
        <v/>
      </c>
      <c r="AB50" s="5" t="str">
        <f t="shared" si="23"/>
        <v/>
      </c>
      <c r="AC50" s="4" t="str">
        <f t="shared" si="20"/>
        <v/>
      </c>
      <c r="AD50" s="4" t="str">
        <f t="shared" si="9"/>
        <v/>
      </c>
      <c r="AE50" s="4"/>
      <c r="AF50" s="4" t="str">
        <f t="shared" si="21"/>
        <v/>
      </c>
      <c r="AG50" s="42" t="s">
        <v>399</v>
      </c>
      <c r="AI50" s="34" t="str">
        <f t="shared" si="22"/>
        <v>　</v>
      </c>
    </row>
    <row r="51" spans="1:35" ht="22.5" customHeight="1">
      <c r="A51" s="58">
        <v>30</v>
      </c>
      <c r="B51" s="14"/>
      <c r="C51" s="14"/>
      <c r="D51" s="14"/>
      <c r="E51" s="9"/>
      <c r="F51" s="14"/>
      <c r="G51" s="83"/>
      <c r="H51" s="84"/>
      <c r="I51" s="15"/>
      <c r="J51" s="16"/>
      <c r="K51" s="16"/>
      <c r="L51" s="16"/>
      <c r="M51" s="17"/>
      <c r="N51" s="18"/>
      <c r="R51" s="4" t="str">
        <f t="shared" si="13"/>
        <v/>
      </c>
      <c r="S51" s="26" t="str">
        <f t="shared" si="14"/>
        <v/>
      </c>
      <c r="T51" s="3" t="str">
        <f>IF($S51="","",VLOOKUP($S51,'(種目・作業用)'!$A$2:$D$11,2,FALSE))</f>
        <v/>
      </c>
      <c r="U51" s="3" t="str">
        <f>IF($S51="","",VLOOKUP($S51,'(種目・作業用)'!$A$2:$D$11,3,FALSE))</f>
        <v/>
      </c>
      <c r="V51" s="3" t="str">
        <f>IF($S51="","",VLOOKUP($S51,'(種目・作業用)'!$A$2:$D$11,4,FALSE))</f>
        <v/>
      </c>
      <c r="W51" s="27" t="str">
        <f t="shared" si="15"/>
        <v/>
      </c>
      <c r="X51" s="4" t="str">
        <f t="shared" si="16"/>
        <v xml:space="preserve"> </v>
      </c>
      <c r="Y51" s="4" t="str">
        <f t="shared" si="17"/>
        <v/>
      </c>
      <c r="Z51" s="4" t="str">
        <f t="shared" si="18"/>
        <v/>
      </c>
      <c r="AA51" s="4" t="str">
        <f t="shared" si="19"/>
        <v/>
      </c>
      <c r="AB51" s="5" t="str">
        <f t="shared" si="23"/>
        <v/>
      </c>
      <c r="AC51" s="4" t="str">
        <f t="shared" si="20"/>
        <v/>
      </c>
      <c r="AD51" s="4" t="str">
        <f t="shared" si="9"/>
        <v/>
      </c>
      <c r="AE51" s="4"/>
      <c r="AF51" s="4" t="str">
        <f t="shared" si="21"/>
        <v/>
      </c>
      <c r="AG51" s="42" t="s">
        <v>399</v>
      </c>
      <c r="AI51" s="34" t="str">
        <f t="shared" si="22"/>
        <v>　</v>
      </c>
    </row>
    <row r="52" spans="1:35" ht="22.5" customHeight="1">
      <c r="A52" s="58">
        <v>31</v>
      </c>
      <c r="B52" s="14"/>
      <c r="C52" s="14"/>
      <c r="D52" s="14"/>
      <c r="E52" s="9"/>
      <c r="F52" s="14"/>
      <c r="G52" s="83"/>
      <c r="H52" s="84"/>
      <c r="I52" s="15"/>
      <c r="J52" s="16"/>
      <c r="K52" s="16"/>
      <c r="L52" s="16"/>
      <c r="M52" s="17"/>
      <c r="N52" s="18"/>
      <c r="R52" s="4" t="str">
        <f t="shared" si="13"/>
        <v/>
      </c>
      <c r="S52" s="26" t="str">
        <f t="shared" si="14"/>
        <v/>
      </c>
      <c r="T52" s="3" t="str">
        <f>IF($S52="","",VLOOKUP($S52,'(種目・作業用)'!$A$2:$D$11,2,FALSE))</f>
        <v/>
      </c>
      <c r="U52" s="3" t="str">
        <f>IF($S52="","",VLOOKUP($S52,'(種目・作業用)'!$A$2:$D$11,3,FALSE))</f>
        <v/>
      </c>
      <c r="V52" s="3" t="str">
        <f>IF($S52="","",VLOOKUP($S52,'(種目・作業用)'!$A$2:$D$11,4,FALSE))</f>
        <v/>
      </c>
      <c r="W52" s="27" t="str">
        <f t="shared" si="15"/>
        <v/>
      </c>
      <c r="X52" s="4" t="str">
        <f t="shared" si="16"/>
        <v xml:space="preserve"> </v>
      </c>
      <c r="Y52" s="4" t="str">
        <f t="shared" si="17"/>
        <v/>
      </c>
      <c r="Z52" s="4" t="str">
        <f t="shared" si="18"/>
        <v/>
      </c>
      <c r="AA52" s="4" t="str">
        <f t="shared" si="19"/>
        <v/>
      </c>
      <c r="AB52" s="5" t="str">
        <f t="shared" si="23"/>
        <v/>
      </c>
      <c r="AC52" s="4" t="str">
        <f t="shared" si="20"/>
        <v/>
      </c>
      <c r="AD52" s="4" t="str">
        <f t="shared" si="9"/>
        <v/>
      </c>
      <c r="AE52" s="4"/>
      <c r="AF52" s="4" t="str">
        <f t="shared" si="21"/>
        <v/>
      </c>
      <c r="AG52" s="42" t="s">
        <v>399</v>
      </c>
      <c r="AI52" s="34" t="str">
        <f t="shared" si="22"/>
        <v>　</v>
      </c>
    </row>
    <row r="53" spans="1:35" ht="22.5" customHeight="1">
      <c r="A53" s="58">
        <v>32</v>
      </c>
      <c r="B53" s="14"/>
      <c r="C53" s="14"/>
      <c r="D53" s="14"/>
      <c r="E53" s="9"/>
      <c r="F53" s="14"/>
      <c r="G53" s="83"/>
      <c r="H53" s="84"/>
      <c r="I53" s="15"/>
      <c r="J53" s="16"/>
      <c r="K53" s="16"/>
      <c r="L53" s="16"/>
      <c r="M53" s="17"/>
      <c r="N53" s="18"/>
      <c r="R53" s="4" t="str">
        <f t="shared" si="13"/>
        <v/>
      </c>
      <c r="S53" s="26" t="str">
        <f t="shared" si="14"/>
        <v/>
      </c>
      <c r="T53" s="3" t="str">
        <f>IF($S53="","",VLOOKUP($S53,'(種目・作業用)'!$A$2:$D$11,2,FALSE))</f>
        <v/>
      </c>
      <c r="U53" s="3" t="str">
        <f>IF($S53="","",VLOOKUP($S53,'(種目・作業用)'!$A$2:$D$11,3,FALSE))</f>
        <v/>
      </c>
      <c r="V53" s="3" t="str">
        <f>IF($S53="","",VLOOKUP($S53,'(種目・作業用)'!$A$2:$D$11,4,FALSE))</f>
        <v/>
      </c>
      <c r="W53" s="27" t="str">
        <f t="shared" si="15"/>
        <v/>
      </c>
      <c r="X53" s="4" t="str">
        <f t="shared" si="16"/>
        <v xml:space="preserve"> </v>
      </c>
      <c r="Y53" s="4" t="str">
        <f t="shared" si="17"/>
        <v/>
      </c>
      <c r="Z53" s="4" t="str">
        <f t="shared" si="18"/>
        <v/>
      </c>
      <c r="AA53" s="4" t="str">
        <f t="shared" si="19"/>
        <v/>
      </c>
      <c r="AB53" s="5" t="str">
        <f t="shared" si="23"/>
        <v/>
      </c>
      <c r="AC53" s="4" t="str">
        <f t="shared" si="20"/>
        <v/>
      </c>
      <c r="AD53" s="4" t="str">
        <f t="shared" si="9"/>
        <v/>
      </c>
      <c r="AE53" s="4"/>
      <c r="AF53" s="4" t="str">
        <f t="shared" si="21"/>
        <v/>
      </c>
      <c r="AG53" s="42" t="s">
        <v>399</v>
      </c>
      <c r="AI53" s="34" t="str">
        <f t="shared" si="22"/>
        <v>　</v>
      </c>
    </row>
    <row r="54" spans="1:35" ht="22.5" customHeight="1">
      <c r="A54" s="58">
        <v>33</v>
      </c>
      <c r="B54" s="14"/>
      <c r="C54" s="14"/>
      <c r="D54" s="14"/>
      <c r="E54" s="9"/>
      <c r="F54" s="14"/>
      <c r="G54" s="83"/>
      <c r="H54" s="84"/>
      <c r="I54" s="15"/>
      <c r="J54" s="16"/>
      <c r="K54" s="16"/>
      <c r="L54" s="16"/>
      <c r="M54" s="17"/>
      <c r="N54" s="18"/>
      <c r="R54" s="4" t="str">
        <f t="shared" si="13"/>
        <v/>
      </c>
      <c r="S54" s="26" t="str">
        <f t="shared" si="14"/>
        <v/>
      </c>
      <c r="T54" s="3" t="str">
        <f>IF($S54="","",VLOOKUP($S54,'(種目・作業用)'!$A$2:$D$11,2,FALSE))</f>
        <v/>
      </c>
      <c r="U54" s="3" t="str">
        <f>IF($S54="","",VLOOKUP($S54,'(種目・作業用)'!$A$2:$D$11,3,FALSE))</f>
        <v/>
      </c>
      <c r="V54" s="3" t="str">
        <f>IF($S54="","",VLOOKUP($S54,'(種目・作業用)'!$A$2:$D$11,4,FALSE))</f>
        <v/>
      </c>
      <c r="W54" s="27" t="str">
        <f t="shared" si="15"/>
        <v/>
      </c>
      <c r="X54" s="4" t="str">
        <f t="shared" si="16"/>
        <v xml:space="preserve"> </v>
      </c>
      <c r="Y54" s="4" t="str">
        <f t="shared" si="17"/>
        <v/>
      </c>
      <c r="Z54" s="4" t="str">
        <f t="shared" si="18"/>
        <v/>
      </c>
      <c r="AA54" s="4" t="str">
        <f t="shared" si="19"/>
        <v/>
      </c>
      <c r="AB54" s="5" t="str">
        <f t="shared" si="23"/>
        <v/>
      </c>
      <c r="AC54" s="4" t="str">
        <f t="shared" si="20"/>
        <v/>
      </c>
      <c r="AD54" s="4" t="str">
        <f t="shared" si="9"/>
        <v/>
      </c>
      <c r="AE54" s="4"/>
      <c r="AF54" s="4" t="str">
        <f t="shared" si="21"/>
        <v/>
      </c>
      <c r="AG54" s="42" t="s">
        <v>399</v>
      </c>
      <c r="AI54" s="34" t="str">
        <f t="shared" si="22"/>
        <v>　</v>
      </c>
    </row>
    <row r="55" spans="1:35" ht="22.5" customHeight="1">
      <c r="A55" s="58">
        <v>34</v>
      </c>
      <c r="B55" s="14"/>
      <c r="C55" s="14"/>
      <c r="D55" s="14"/>
      <c r="E55" s="9"/>
      <c r="F55" s="14"/>
      <c r="G55" s="83"/>
      <c r="H55" s="84"/>
      <c r="I55" s="15"/>
      <c r="J55" s="16"/>
      <c r="K55" s="16"/>
      <c r="L55" s="16"/>
      <c r="M55" s="17"/>
      <c r="N55" s="18"/>
      <c r="R55" s="4" t="str">
        <f t="shared" si="13"/>
        <v/>
      </c>
      <c r="S55" s="26" t="str">
        <f t="shared" si="14"/>
        <v/>
      </c>
      <c r="T55" s="3" t="str">
        <f>IF($S55="","",VLOOKUP($S55,'(種目・作業用)'!$A$2:$D$11,2,FALSE))</f>
        <v/>
      </c>
      <c r="U55" s="3" t="str">
        <f>IF($S55="","",VLOOKUP($S55,'(種目・作業用)'!$A$2:$D$11,3,FALSE))</f>
        <v/>
      </c>
      <c r="V55" s="3" t="str">
        <f>IF($S55="","",VLOOKUP($S55,'(種目・作業用)'!$A$2:$D$11,4,FALSE))</f>
        <v/>
      </c>
      <c r="W55" s="27" t="str">
        <f t="shared" si="15"/>
        <v/>
      </c>
      <c r="X55" s="4" t="str">
        <f t="shared" si="16"/>
        <v xml:space="preserve"> </v>
      </c>
      <c r="Y55" s="4" t="str">
        <f t="shared" si="17"/>
        <v/>
      </c>
      <c r="Z55" s="4" t="str">
        <f t="shared" si="18"/>
        <v/>
      </c>
      <c r="AA55" s="4" t="str">
        <f t="shared" si="19"/>
        <v/>
      </c>
      <c r="AB55" s="5" t="str">
        <f t="shared" si="23"/>
        <v/>
      </c>
      <c r="AC55" s="4" t="str">
        <f t="shared" si="20"/>
        <v/>
      </c>
      <c r="AD55" s="4" t="str">
        <f t="shared" si="9"/>
        <v/>
      </c>
      <c r="AE55" s="4"/>
      <c r="AF55" s="4" t="str">
        <f t="shared" si="21"/>
        <v/>
      </c>
      <c r="AG55" s="42" t="s">
        <v>399</v>
      </c>
      <c r="AI55" s="34" t="str">
        <f t="shared" si="22"/>
        <v>　</v>
      </c>
    </row>
    <row r="56" spans="1:35" ht="22.5" customHeight="1">
      <c r="A56" s="58">
        <v>35</v>
      </c>
      <c r="B56" s="14"/>
      <c r="C56" s="14"/>
      <c r="D56" s="14"/>
      <c r="E56" s="9"/>
      <c r="F56" s="14"/>
      <c r="G56" s="83"/>
      <c r="H56" s="84"/>
      <c r="I56" s="15"/>
      <c r="J56" s="16"/>
      <c r="K56" s="16"/>
      <c r="L56" s="16"/>
      <c r="M56" s="17"/>
      <c r="N56" s="18"/>
      <c r="R56" s="4" t="str">
        <f t="shared" si="13"/>
        <v/>
      </c>
      <c r="S56" s="26" t="str">
        <f t="shared" si="14"/>
        <v/>
      </c>
      <c r="T56" s="3" t="str">
        <f>IF($S56="","",VLOOKUP($S56,'(種目・作業用)'!$A$2:$D$11,2,FALSE))</f>
        <v/>
      </c>
      <c r="U56" s="3" t="str">
        <f>IF($S56="","",VLOOKUP($S56,'(種目・作業用)'!$A$2:$D$11,3,FALSE))</f>
        <v/>
      </c>
      <c r="V56" s="3" t="str">
        <f>IF($S56="","",VLOOKUP($S56,'(種目・作業用)'!$A$2:$D$11,4,FALSE))</f>
        <v/>
      </c>
      <c r="W56" s="27" t="str">
        <f t="shared" si="15"/>
        <v/>
      </c>
      <c r="X56" s="4" t="str">
        <f t="shared" si="16"/>
        <v xml:space="preserve"> </v>
      </c>
      <c r="Y56" s="4" t="str">
        <f t="shared" si="17"/>
        <v/>
      </c>
      <c r="Z56" s="4" t="str">
        <f t="shared" si="18"/>
        <v/>
      </c>
      <c r="AA56" s="4" t="str">
        <f t="shared" si="19"/>
        <v/>
      </c>
      <c r="AB56" s="5" t="str">
        <f t="shared" si="23"/>
        <v/>
      </c>
      <c r="AC56" s="4" t="str">
        <f t="shared" si="20"/>
        <v/>
      </c>
      <c r="AD56" s="4" t="str">
        <f t="shared" si="9"/>
        <v/>
      </c>
      <c r="AE56" s="4"/>
      <c r="AF56" s="4" t="str">
        <f t="shared" si="21"/>
        <v/>
      </c>
      <c r="AG56" s="42" t="s">
        <v>399</v>
      </c>
      <c r="AI56" s="34" t="str">
        <f t="shared" si="22"/>
        <v>　</v>
      </c>
    </row>
    <row r="57" spans="1:35" ht="22.5" customHeight="1">
      <c r="A57" s="58">
        <v>36</v>
      </c>
      <c r="B57" s="14"/>
      <c r="C57" s="14"/>
      <c r="D57" s="14"/>
      <c r="E57" s="9"/>
      <c r="F57" s="14"/>
      <c r="G57" s="83"/>
      <c r="H57" s="84"/>
      <c r="I57" s="15"/>
      <c r="J57" s="16"/>
      <c r="K57" s="16"/>
      <c r="L57" s="16"/>
      <c r="M57" s="17"/>
      <c r="N57" s="18"/>
      <c r="R57" s="4" t="str">
        <f t="shared" si="13"/>
        <v/>
      </c>
      <c r="S57" s="26" t="str">
        <f t="shared" si="14"/>
        <v/>
      </c>
      <c r="T57" s="3" t="str">
        <f>IF($S57="","",VLOOKUP($S57,'(種目・作業用)'!$A$2:$D$11,2,FALSE))</f>
        <v/>
      </c>
      <c r="U57" s="3" t="str">
        <f>IF($S57="","",VLOOKUP($S57,'(種目・作業用)'!$A$2:$D$11,3,FALSE))</f>
        <v/>
      </c>
      <c r="V57" s="3" t="str">
        <f>IF($S57="","",VLOOKUP($S57,'(種目・作業用)'!$A$2:$D$11,4,FALSE))</f>
        <v/>
      </c>
      <c r="W57" s="27" t="str">
        <f t="shared" si="15"/>
        <v/>
      </c>
      <c r="X57" s="4" t="str">
        <f t="shared" si="16"/>
        <v xml:space="preserve"> </v>
      </c>
      <c r="Y57" s="4" t="str">
        <f t="shared" si="17"/>
        <v/>
      </c>
      <c r="Z57" s="4" t="str">
        <f t="shared" si="18"/>
        <v/>
      </c>
      <c r="AA57" s="4" t="str">
        <f t="shared" si="19"/>
        <v/>
      </c>
      <c r="AB57" s="5" t="str">
        <f t="shared" si="23"/>
        <v/>
      </c>
      <c r="AC57" s="4" t="str">
        <f t="shared" si="20"/>
        <v/>
      </c>
      <c r="AD57" s="4" t="str">
        <f t="shared" si="9"/>
        <v/>
      </c>
      <c r="AE57" s="4"/>
      <c r="AF57" s="4" t="str">
        <f t="shared" si="21"/>
        <v/>
      </c>
      <c r="AG57" s="42" t="s">
        <v>399</v>
      </c>
      <c r="AI57" s="34" t="str">
        <f t="shared" si="22"/>
        <v>　</v>
      </c>
    </row>
    <row r="58" spans="1:35" ht="22.5" customHeight="1">
      <c r="A58" s="58">
        <v>37</v>
      </c>
      <c r="B58" s="14"/>
      <c r="C58" s="14"/>
      <c r="D58" s="14"/>
      <c r="E58" s="9"/>
      <c r="F58" s="14"/>
      <c r="G58" s="83"/>
      <c r="H58" s="84"/>
      <c r="I58" s="15"/>
      <c r="J58" s="16"/>
      <c r="K58" s="16"/>
      <c r="L58" s="16"/>
      <c r="M58" s="17"/>
      <c r="N58" s="18"/>
      <c r="R58" s="4" t="str">
        <f t="shared" si="13"/>
        <v/>
      </c>
      <c r="S58" s="26" t="str">
        <f t="shared" si="14"/>
        <v/>
      </c>
      <c r="T58" s="3" t="str">
        <f>IF($S58="","",VLOOKUP($S58,'(種目・作業用)'!$A$2:$D$11,2,FALSE))</f>
        <v/>
      </c>
      <c r="U58" s="3" t="str">
        <f>IF($S58="","",VLOOKUP($S58,'(種目・作業用)'!$A$2:$D$11,3,FALSE))</f>
        <v/>
      </c>
      <c r="V58" s="3" t="str">
        <f>IF($S58="","",VLOOKUP($S58,'(種目・作業用)'!$A$2:$D$11,4,FALSE))</f>
        <v/>
      </c>
      <c r="W58" s="27" t="str">
        <f t="shared" si="15"/>
        <v/>
      </c>
      <c r="X58" s="4" t="str">
        <f t="shared" si="16"/>
        <v xml:space="preserve"> </v>
      </c>
      <c r="Y58" s="4" t="str">
        <f t="shared" si="17"/>
        <v/>
      </c>
      <c r="Z58" s="4" t="str">
        <f t="shared" si="18"/>
        <v/>
      </c>
      <c r="AA58" s="4" t="str">
        <f t="shared" si="19"/>
        <v/>
      </c>
      <c r="AB58" s="5" t="str">
        <f t="shared" si="23"/>
        <v/>
      </c>
      <c r="AC58" s="4" t="str">
        <f t="shared" si="20"/>
        <v/>
      </c>
      <c r="AD58" s="4" t="str">
        <f t="shared" si="9"/>
        <v/>
      </c>
      <c r="AE58" s="4"/>
      <c r="AF58" s="4" t="str">
        <f t="shared" si="21"/>
        <v/>
      </c>
      <c r="AG58" s="42" t="s">
        <v>399</v>
      </c>
      <c r="AI58" s="34" t="str">
        <f t="shared" si="22"/>
        <v>　</v>
      </c>
    </row>
    <row r="59" spans="1:35" ht="22.5" customHeight="1">
      <c r="A59" s="58">
        <v>38</v>
      </c>
      <c r="B59" s="14"/>
      <c r="C59" s="14"/>
      <c r="D59" s="14"/>
      <c r="E59" s="9"/>
      <c r="F59" s="14"/>
      <c r="G59" s="83"/>
      <c r="H59" s="84"/>
      <c r="I59" s="15"/>
      <c r="J59" s="16"/>
      <c r="K59" s="16"/>
      <c r="L59" s="16"/>
      <c r="M59" s="17"/>
      <c r="N59" s="18"/>
      <c r="R59" s="4" t="str">
        <f t="shared" si="13"/>
        <v/>
      </c>
      <c r="S59" s="26" t="str">
        <f t="shared" si="14"/>
        <v/>
      </c>
      <c r="T59" s="3" t="str">
        <f>IF($S59="","",VLOOKUP($S59,'(種目・作業用)'!$A$2:$D$11,2,FALSE))</f>
        <v/>
      </c>
      <c r="U59" s="3" t="str">
        <f>IF($S59="","",VLOOKUP($S59,'(種目・作業用)'!$A$2:$D$11,3,FALSE))</f>
        <v/>
      </c>
      <c r="V59" s="3" t="str">
        <f>IF($S59="","",VLOOKUP($S59,'(種目・作業用)'!$A$2:$D$11,4,FALSE))</f>
        <v/>
      </c>
      <c r="W59" s="27" t="str">
        <f t="shared" si="15"/>
        <v/>
      </c>
      <c r="X59" s="4" t="str">
        <f t="shared" si="16"/>
        <v xml:space="preserve"> </v>
      </c>
      <c r="Y59" s="4" t="str">
        <f t="shared" si="17"/>
        <v/>
      </c>
      <c r="Z59" s="4" t="str">
        <f t="shared" si="18"/>
        <v/>
      </c>
      <c r="AA59" s="4" t="str">
        <f t="shared" si="19"/>
        <v/>
      </c>
      <c r="AB59" s="5" t="str">
        <f t="shared" si="23"/>
        <v/>
      </c>
      <c r="AC59" s="4" t="str">
        <f t="shared" si="20"/>
        <v/>
      </c>
      <c r="AD59" s="4" t="str">
        <f t="shared" si="9"/>
        <v/>
      </c>
      <c r="AE59" s="4"/>
      <c r="AF59" s="4" t="str">
        <f t="shared" si="21"/>
        <v/>
      </c>
      <c r="AG59" s="42" t="s">
        <v>399</v>
      </c>
      <c r="AI59" s="34" t="str">
        <f t="shared" si="22"/>
        <v>　</v>
      </c>
    </row>
    <row r="60" spans="1:35" ht="22.5" customHeight="1">
      <c r="A60" s="58">
        <v>39</v>
      </c>
      <c r="B60" s="14"/>
      <c r="C60" s="14"/>
      <c r="D60" s="14"/>
      <c r="E60" s="9"/>
      <c r="F60" s="14"/>
      <c r="G60" s="83"/>
      <c r="H60" s="84"/>
      <c r="I60" s="15"/>
      <c r="J60" s="16"/>
      <c r="K60" s="16"/>
      <c r="L60" s="16"/>
      <c r="M60" s="17"/>
      <c r="N60" s="18"/>
      <c r="R60" s="4" t="str">
        <f t="shared" si="13"/>
        <v/>
      </c>
      <c r="S60" s="26" t="str">
        <f t="shared" si="14"/>
        <v/>
      </c>
      <c r="T60" s="3" t="str">
        <f>IF($S60="","",VLOOKUP($S60,'(種目・作業用)'!$A$2:$D$11,2,FALSE))</f>
        <v/>
      </c>
      <c r="U60" s="3" t="str">
        <f>IF($S60="","",VLOOKUP($S60,'(種目・作業用)'!$A$2:$D$11,3,FALSE))</f>
        <v/>
      </c>
      <c r="V60" s="3" t="str">
        <f>IF($S60="","",VLOOKUP($S60,'(種目・作業用)'!$A$2:$D$11,4,FALSE))</f>
        <v/>
      </c>
      <c r="W60" s="27" t="str">
        <f t="shared" si="15"/>
        <v/>
      </c>
      <c r="X60" s="4" t="str">
        <f t="shared" si="16"/>
        <v xml:space="preserve"> </v>
      </c>
      <c r="Y60" s="4" t="str">
        <f t="shared" si="17"/>
        <v/>
      </c>
      <c r="Z60" s="4" t="str">
        <f t="shared" si="18"/>
        <v/>
      </c>
      <c r="AA60" s="4" t="str">
        <f t="shared" si="19"/>
        <v/>
      </c>
      <c r="AB60" s="5" t="str">
        <f t="shared" si="23"/>
        <v/>
      </c>
      <c r="AC60" s="4" t="str">
        <f t="shared" si="20"/>
        <v/>
      </c>
      <c r="AD60" s="4" t="str">
        <f t="shared" si="9"/>
        <v/>
      </c>
      <c r="AE60" s="4"/>
      <c r="AF60" s="4" t="str">
        <f t="shared" si="21"/>
        <v/>
      </c>
      <c r="AG60" s="42" t="s">
        <v>399</v>
      </c>
      <c r="AI60" s="34" t="str">
        <f t="shared" si="22"/>
        <v>　</v>
      </c>
    </row>
    <row r="61" spans="1:35" ht="22.5" customHeight="1">
      <c r="A61" s="58">
        <v>40</v>
      </c>
      <c r="B61" s="14"/>
      <c r="C61" s="14"/>
      <c r="D61" s="14"/>
      <c r="E61" s="9"/>
      <c r="F61" s="14"/>
      <c r="G61" s="83"/>
      <c r="H61" s="84"/>
      <c r="I61" s="15"/>
      <c r="J61" s="16"/>
      <c r="K61" s="16"/>
      <c r="L61" s="16"/>
      <c r="M61" s="17"/>
      <c r="N61" s="18"/>
      <c r="R61" s="4" t="str">
        <f t="shared" si="13"/>
        <v/>
      </c>
      <c r="S61" s="26" t="str">
        <f t="shared" si="14"/>
        <v/>
      </c>
      <c r="T61" s="3" t="str">
        <f>IF($S61="","",VLOOKUP($S61,'(種目・作業用)'!$A$2:$D$11,2,FALSE))</f>
        <v/>
      </c>
      <c r="U61" s="3" t="str">
        <f>IF($S61="","",VLOOKUP($S61,'(種目・作業用)'!$A$2:$D$11,3,FALSE))</f>
        <v/>
      </c>
      <c r="V61" s="3" t="str">
        <f>IF($S61="","",VLOOKUP($S61,'(種目・作業用)'!$A$2:$D$11,4,FALSE))</f>
        <v/>
      </c>
      <c r="W61" s="27" t="str">
        <f t="shared" si="15"/>
        <v/>
      </c>
      <c r="X61" s="4" t="str">
        <f t="shared" si="16"/>
        <v xml:space="preserve"> </v>
      </c>
      <c r="Y61" s="4" t="str">
        <f t="shared" si="17"/>
        <v/>
      </c>
      <c r="Z61" s="4" t="str">
        <f t="shared" si="18"/>
        <v/>
      </c>
      <c r="AA61" s="4" t="str">
        <f t="shared" si="19"/>
        <v/>
      </c>
      <c r="AB61" s="5" t="str">
        <f t="shared" si="23"/>
        <v/>
      </c>
      <c r="AC61" s="4" t="str">
        <f t="shared" si="20"/>
        <v/>
      </c>
      <c r="AD61" s="4" t="str">
        <f t="shared" si="9"/>
        <v/>
      </c>
      <c r="AE61" s="4"/>
      <c r="AF61" s="4" t="str">
        <f t="shared" si="21"/>
        <v/>
      </c>
      <c r="AG61" s="42" t="s">
        <v>399</v>
      </c>
      <c r="AI61" s="34" t="str">
        <f t="shared" si="22"/>
        <v>　</v>
      </c>
    </row>
    <row r="62" spans="1:35" ht="22.5" customHeight="1">
      <c r="A62" s="58">
        <v>41</v>
      </c>
      <c r="B62" s="14"/>
      <c r="C62" s="14"/>
      <c r="D62" s="14"/>
      <c r="E62" s="9"/>
      <c r="F62" s="14"/>
      <c r="G62" s="83"/>
      <c r="H62" s="84"/>
      <c r="I62" s="15"/>
      <c r="J62" s="16"/>
      <c r="K62" s="16"/>
      <c r="L62" s="16"/>
      <c r="M62" s="17"/>
      <c r="N62" s="18"/>
      <c r="R62" s="4" t="str">
        <f t="shared" si="13"/>
        <v/>
      </c>
      <c r="S62" s="26" t="str">
        <f t="shared" si="14"/>
        <v/>
      </c>
      <c r="T62" s="3" t="str">
        <f>IF($S62="","",VLOOKUP($S62,'(種目・作業用)'!$A$2:$D$11,2,FALSE))</f>
        <v/>
      </c>
      <c r="U62" s="3" t="str">
        <f>IF($S62="","",VLOOKUP($S62,'(種目・作業用)'!$A$2:$D$11,3,FALSE))</f>
        <v/>
      </c>
      <c r="V62" s="3" t="str">
        <f>IF($S62="","",VLOOKUP($S62,'(種目・作業用)'!$A$2:$D$11,4,FALSE))</f>
        <v/>
      </c>
      <c r="W62" s="27" t="str">
        <f t="shared" si="15"/>
        <v/>
      </c>
      <c r="X62" s="4" t="str">
        <f t="shared" si="16"/>
        <v xml:space="preserve"> </v>
      </c>
      <c r="Y62" s="4" t="str">
        <f t="shared" si="17"/>
        <v/>
      </c>
      <c r="Z62" s="4" t="str">
        <f t="shared" si="18"/>
        <v/>
      </c>
      <c r="AA62" s="4" t="str">
        <f t="shared" si="19"/>
        <v/>
      </c>
      <c r="AB62" s="5" t="str">
        <f t="shared" si="23"/>
        <v/>
      </c>
      <c r="AC62" s="4" t="str">
        <f t="shared" si="20"/>
        <v/>
      </c>
      <c r="AD62" s="4" t="str">
        <f t="shared" si="9"/>
        <v/>
      </c>
      <c r="AE62" s="4"/>
      <c r="AF62" s="4" t="str">
        <f t="shared" si="21"/>
        <v/>
      </c>
      <c r="AG62" s="42" t="s">
        <v>399</v>
      </c>
      <c r="AI62" s="34" t="str">
        <f t="shared" si="22"/>
        <v>　</v>
      </c>
    </row>
    <row r="63" spans="1:35" ht="22.5" customHeight="1">
      <c r="A63" s="58">
        <v>42</v>
      </c>
      <c r="B63" s="14"/>
      <c r="C63" s="14"/>
      <c r="D63" s="14"/>
      <c r="E63" s="9"/>
      <c r="F63" s="14"/>
      <c r="G63" s="83"/>
      <c r="H63" s="84"/>
      <c r="I63" s="15"/>
      <c r="J63" s="16"/>
      <c r="K63" s="16"/>
      <c r="L63" s="16"/>
      <c r="M63" s="17"/>
      <c r="N63" s="18"/>
      <c r="R63" s="4" t="str">
        <f t="shared" si="13"/>
        <v/>
      </c>
      <c r="S63" s="26" t="str">
        <f t="shared" si="14"/>
        <v/>
      </c>
      <c r="T63" s="3" t="str">
        <f>IF($S63="","",VLOOKUP($S63,'(種目・作業用)'!$A$2:$D$11,2,FALSE))</f>
        <v/>
      </c>
      <c r="U63" s="3" t="str">
        <f>IF($S63="","",VLOOKUP($S63,'(種目・作業用)'!$A$2:$D$11,3,FALSE))</f>
        <v/>
      </c>
      <c r="V63" s="3" t="str">
        <f>IF($S63="","",VLOOKUP($S63,'(種目・作業用)'!$A$2:$D$11,4,FALSE))</f>
        <v/>
      </c>
      <c r="W63" s="27" t="str">
        <f t="shared" si="15"/>
        <v/>
      </c>
      <c r="X63" s="4" t="str">
        <f t="shared" si="16"/>
        <v xml:space="preserve"> </v>
      </c>
      <c r="Y63" s="4" t="str">
        <f t="shared" si="17"/>
        <v/>
      </c>
      <c r="Z63" s="4" t="str">
        <f t="shared" si="18"/>
        <v/>
      </c>
      <c r="AA63" s="4" t="str">
        <f t="shared" si="19"/>
        <v/>
      </c>
      <c r="AB63" s="5" t="str">
        <f t="shared" si="23"/>
        <v/>
      </c>
      <c r="AC63" s="4" t="str">
        <f t="shared" si="20"/>
        <v/>
      </c>
      <c r="AD63" s="4" t="str">
        <f t="shared" si="9"/>
        <v/>
      </c>
      <c r="AE63" s="4"/>
      <c r="AF63" s="4" t="str">
        <f t="shared" si="21"/>
        <v/>
      </c>
      <c r="AG63" s="42" t="s">
        <v>399</v>
      </c>
      <c r="AI63" s="34" t="str">
        <f t="shared" si="22"/>
        <v>　</v>
      </c>
    </row>
    <row r="64" spans="1:35" ht="22.5" customHeight="1">
      <c r="A64" s="58">
        <v>43</v>
      </c>
      <c r="B64" s="14"/>
      <c r="C64" s="14"/>
      <c r="D64" s="14"/>
      <c r="E64" s="9"/>
      <c r="F64" s="14"/>
      <c r="G64" s="83"/>
      <c r="H64" s="84"/>
      <c r="I64" s="15"/>
      <c r="J64" s="16"/>
      <c r="K64" s="16"/>
      <c r="L64" s="16"/>
      <c r="M64" s="17"/>
      <c r="N64" s="18"/>
      <c r="R64" s="4" t="str">
        <f t="shared" si="13"/>
        <v/>
      </c>
      <c r="S64" s="26" t="str">
        <f t="shared" si="14"/>
        <v/>
      </c>
      <c r="T64" s="3" t="str">
        <f>IF($S64="","",VLOOKUP($S64,'(種目・作業用)'!$A$2:$D$11,2,FALSE))</f>
        <v/>
      </c>
      <c r="U64" s="3" t="str">
        <f>IF($S64="","",VLOOKUP($S64,'(種目・作業用)'!$A$2:$D$11,3,FALSE))</f>
        <v/>
      </c>
      <c r="V64" s="3" t="str">
        <f>IF($S64="","",VLOOKUP($S64,'(種目・作業用)'!$A$2:$D$11,4,FALSE))</f>
        <v/>
      </c>
      <c r="W64" s="27" t="str">
        <f t="shared" si="15"/>
        <v/>
      </c>
      <c r="X64" s="4" t="str">
        <f t="shared" si="16"/>
        <v xml:space="preserve"> </v>
      </c>
      <c r="Y64" s="4" t="str">
        <f t="shared" si="17"/>
        <v/>
      </c>
      <c r="Z64" s="4" t="str">
        <f t="shared" si="18"/>
        <v/>
      </c>
      <c r="AA64" s="4" t="str">
        <f t="shared" si="19"/>
        <v/>
      </c>
      <c r="AB64" s="5" t="str">
        <f t="shared" si="23"/>
        <v/>
      </c>
      <c r="AC64" s="4" t="str">
        <f t="shared" si="20"/>
        <v/>
      </c>
      <c r="AD64" s="4" t="str">
        <f t="shared" si="9"/>
        <v/>
      </c>
      <c r="AE64" s="4"/>
      <c r="AF64" s="4" t="str">
        <f t="shared" si="21"/>
        <v/>
      </c>
      <c r="AG64" s="42" t="s">
        <v>399</v>
      </c>
      <c r="AI64" s="34" t="str">
        <f t="shared" si="22"/>
        <v>　</v>
      </c>
    </row>
    <row r="65" spans="1:35" ht="22.5" customHeight="1">
      <c r="A65" s="58">
        <v>44</v>
      </c>
      <c r="B65" s="14"/>
      <c r="C65" s="14"/>
      <c r="D65" s="14"/>
      <c r="E65" s="9"/>
      <c r="F65" s="14"/>
      <c r="G65" s="83"/>
      <c r="H65" s="84"/>
      <c r="I65" s="15"/>
      <c r="J65" s="16"/>
      <c r="K65" s="16"/>
      <c r="L65" s="16"/>
      <c r="M65" s="17"/>
      <c r="N65" s="18"/>
      <c r="R65" s="4" t="str">
        <f t="shared" si="13"/>
        <v/>
      </c>
      <c r="S65" s="26" t="str">
        <f t="shared" si="14"/>
        <v/>
      </c>
      <c r="T65" s="3" t="str">
        <f>IF($S65="","",VLOOKUP($S65,'(種目・作業用)'!$A$2:$D$11,2,FALSE))</f>
        <v/>
      </c>
      <c r="U65" s="3" t="str">
        <f>IF($S65="","",VLOOKUP($S65,'(種目・作業用)'!$A$2:$D$11,3,FALSE))</f>
        <v/>
      </c>
      <c r="V65" s="3" t="str">
        <f>IF($S65="","",VLOOKUP($S65,'(種目・作業用)'!$A$2:$D$11,4,FALSE))</f>
        <v/>
      </c>
      <c r="W65" s="27" t="str">
        <f t="shared" si="15"/>
        <v/>
      </c>
      <c r="X65" s="4" t="str">
        <f t="shared" si="16"/>
        <v xml:space="preserve"> </v>
      </c>
      <c r="Y65" s="4" t="str">
        <f t="shared" si="17"/>
        <v/>
      </c>
      <c r="Z65" s="4" t="str">
        <f t="shared" si="18"/>
        <v/>
      </c>
      <c r="AA65" s="4" t="str">
        <f t="shared" si="19"/>
        <v/>
      </c>
      <c r="AB65" s="5" t="str">
        <f t="shared" si="23"/>
        <v/>
      </c>
      <c r="AC65" s="4" t="str">
        <f t="shared" si="20"/>
        <v/>
      </c>
      <c r="AD65" s="4" t="str">
        <f t="shared" si="9"/>
        <v/>
      </c>
      <c r="AE65" s="4"/>
      <c r="AF65" s="4" t="str">
        <f t="shared" si="21"/>
        <v/>
      </c>
      <c r="AG65" s="42" t="s">
        <v>399</v>
      </c>
      <c r="AI65" s="34" t="str">
        <f t="shared" si="22"/>
        <v>　</v>
      </c>
    </row>
    <row r="66" spans="1:35" ht="22.5" customHeight="1">
      <c r="A66" s="58">
        <v>45</v>
      </c>
      <c r="B66" s="14"/>
      <c r="C66" s="14"/>
      <c r="D66" s="14"/>
      <c r="E66" s="9"/>
      <c r="F66" s="14"/>
      <c r="G66" s="83"/>
      <c r="H66" s="84"/>
      <c r="I66" s="15"/>
      <c r="J66" s="16"/>
      <c r="K66" s="16"/>
      <c r="L66" s="16"/>
      <c r="M66" s="17"/>
      <c r="N66" s="18"/>
      <c r="R66" s="4" t="str">
        <f t="shared" si="13"/>
        <v/>
      </c>
      <c r="S66" s="26" t="str">
        <f t="shared" si="14"/>
        <v/>
      </c>
      <c r="T66" s="3" t="str">
        <f>IF($S66="","",VLOOKUP($S66,'(種目・作業用)'!$A$2:$D$11,2,FALSE))</f>
        <v/>
      </c>
      <c r="U66" s="3" t="str">
        <f>IF($S66="","",VLOOKUP($S66,'(種目・作業用)'!$A$2:$D$11,3,FALSE))</f>
        <v/>
      </c>
      <c r="V66" s="3" t="str">
        <f>IF($S66="","",VLOOKUP($S66,'(種目・作業用)'!$A$2:$D$11,4,FALSE))</f>
        <v/>
      </c>
      <c r="W66" s="27" t="str">
        <f t="shared" si="15"/>
        <v/>
      </c>
      <c r="X66" s="4" t="str">
        <f t="shared" si="16"/>
        <v xml:space="preserve"> </v>
      </c>
      <c r="Y66" s="4" t="str">
        <f t="shared" si="17"/>
        <v/>
      </c>
      <c r="Z66" s="4" t="str">
        <f t="shared" si="18"/>
        <v/>
      </c>
      <c r="AA66" s="4" t="str">
        <f t="shared" si="19"/>
        <v/>
      </c>
      <c r="AB66" s="5" t="str">
        <f t="shared" si="23"/>
        <v/>
      </c>
      <c r="AC66" s="4" t="str">
        <f t="shared" si="20"/>
        <v/>
      </c>
      <c r="AD66" s="4" t="str">
        <f t="shared" si="9"/>
        <v/>
      </c>
      <c r="AE66" s="4"/>
      <c r="AF66" s="4" t="str">
        <f t="shared" si="21"/>
        <v/>
      </c>
      <c r="AG66" s="42" t="s">
        <v>399</v>
      </c>
      <c r="AI66" s="34" t="str">
        <f t="shared" si="22"/>
        <v>　</v>
      </c>
    </row>
    <row r="67" spans="1:35" ht="22.5" customHeight="1">
      <c r="A67" s="58">
        <v>46</v>
      </c>
      <c r="B67" s="14"/>
      <c r="C67" s="14"/>
      <c r="D67" s="14"/>
      <c r="E67" s="9"/>
      <c r="F67" s="14"/>
      <c r="G67" s="83"/>
      <c r="H67" s="84"/>
      <c r="I67" s="15"/>
      <c r="J67" s="16"/>
      <c r="K67" s="16"/>
      <c r="L67" s="16"/>
      <c r="M67" s="17"/>
      <c r="N67" s="18"/>
      <c r="R67" s="4" t="str">
        <f t="shared" si="13"/>
        <v/>
      </c>
      <c r="S67" s="26" t="str">
        <f t="shared" si="14"/>
        <v/>
      </c>
      <c r="T67" s="3" t="str">
        <f>IF($S67="","",VLOOKUP($S67,'(種目・作業用)'!$A$2:$D$11,2,FALSE))</f>
        <v/>
      </c>
      <c r="U67" s="3" t="str">
        <f>IF($S67="","",VLOOKUP($S67,'(種目・作業用)'!$A$2:$D$11,3,FALSE))</f>
        <v/>
      </c>
      <c r="V67" s="3" t="str">
        <f>IF($S67="","",VLOOKUP($S67,'(種目・作業用)'!$A$2:$D$11,4,FALSE))</f>
        <v/>
      </c>
      <c r="W67" s="27" t="str">
        <f t="shared" si="15"/>
        <v/>
      </c>
      <c r="X67" s="4" t="str">
        <f t="shared" si="16"/>
        <v xml:space="preserve"> </v>
      </c>
      <c r="Y67" s="4" t="str">
        <f t="shared" si="17"/>
        <v/>
      </c>
      <c r="Z67" s="4" t="str">
        <f t="shared" si="18"/>
        <v/>
      </c>
      <c r="AA67" s="4" t="str">
        <f t="shared" si="19"/>
        <v/>
      </c>
      <c r="AB67" s="5" t="str">
        <f t="shared" si="23"/>
        <v/>
      </c>
      <c r="AC67" s="4" t="str">
        <f t="shared" si="20"/>
        <v/>
      </c>
      <c r="AD67" s="4" t="str">
        <f t="shared" si="9"/>
        <v/>
      </c>
      <c r="AE67" s="4"/>
      <c r="AF67" s="4" t="str">
        <f t="shared" si="21"/>
        <v/>
      </c>
      <c r="AG67" s="42" t="s">
        <v>399</v>
      </c>
      <c r="AI67" s="34" t="str">
        <f t="shared" si="22"/>
        <v>　</v>
      </c>
    </row>
    <row r="68" spans="1:35" ht="22.5" customHeight="1">
      <c r="A68" s="58">
        <v>47</v>
      </c>
      <c r="B68" s="14"/>
      <c r="C68" s="14"/>
      <c r="D68" s="14"/>
      <c r="E68" s="9"/>
      <c r="F68" s="14"/>
      <c r="G68" s="83"/>
      <c r="H68" s="84"/>
      <c r="I68" s="15"/>
      <c r="J68" s="16"/>
      <c r="K68" s="16"/>
      <c r="L68" s="16"/>
      <c r="M68" s="17"/>
      <c r="N68" s="18"/>
      <c r="R68" s="4" t="str">
        <f t="shared" si="13"/>
        <v/>
      </c>
      <c r="S68" s="26" t="str">
        <f t="shared" si="14"/>
        <v/>
      </c>
      <c r="T68" s="3" t="str">
        <f>IF($S68="","",VLOOKUP($S68,'(種目・作業用)'!$A$2:$D$11,2,FALSE))</f>
        <v/>
      </c>
      <c r="U68" s="3" t="str">
        <f>IF($S68="","",VLOOKUP($S68,'(種目・作業用)'!$A$2:$D$11,3,FALSE))</f>
        <v/>
      </c>
      <c r="V68" s="3" t="str">
        <f>IF($S68="","",VLOOKUP($S68,'(種目・作業用)'!$A$2:$D$11,4,FALSE))</f>
        <v/>
      </c>
      <c r="W68" s="27" t="str">
        <f t="shared" si="15"/>
        <v/>
      </c>
      <c r="X68" s="4" t="str">
        <f t="shared" si="16"/>
        <v xml:space="preserve"> </v>
      </c>
      <c r="Y68" s="4" t="str">
        <f t="shared" si="17"/>
        <v/>
      </c>
      <c r="Z68" s="4" t="str">
        <f t="shared" si="18"/>
        <v/>
      </c>
      <c r="AA68" s="4" t="str">
        <f t="shared" si="19"/>
        <v/>
      </c>
      <c r="AB68" s="5" t="str">
        <f t="shared" si="23"/>
        <v/>
      </c>
      <c r="AC68" s="4" t="str">
        <f t="shared" si="20"/>
        <v/>
      </c>
      <c r="AD68" s="4" t="str">
        <f t="shared" si="9"/>
        <v/>
      </c>
      <c r="AE68" s="4"/>
      <c r="AF68" s="4" t="str">
        <f t="shared" si="21"/>
        <v/>
      </c>
      <c r="AG68" s="42" t="s">
        <v>399</v>
      </c>
      <c r="AI68" s="34" t="str">
        <f t="shared" si="22"/>
        <v>　</v>
      </c>
    </row>
    <row r="69" spans="1:35" ht="22.5" customHeight="1">
      <c r="A69" s="58">
        <v>48</v>
      </c>
      <c r="B69" s="14"/>
      <c r="C69" s="14"/>
      <c r="D69" s="14"/>
      <c r="E69" s="9"/>
      <c r="F69" s="14"/>
      <c r="G69" s="83"/>
      <c r="H69" s="84"/>
      <c r="I69" s="15"/>
      <c r="J69" s="16"/>
      <c r="K69" s="16"/>
      <c r="L69" s="16"/>
      <c r="M69" s="17"/>
      <c r="N69" s="18"/>
      <c r="R69" s="4" t="str">
        <f t="shared" si="13"/>
        <v/>
      </c>
      <c r="S69" s="26" t="str">
        <f t="shared" si="14"/>
        <v/>
      </c>
      <c r="T69" s="3" t="str">
        <f>IF($S69="","",VLOOKUP($S69,'(種目・作業用)'!$A$2:$D$11,2,FALSE))</f>
        <v/>
      </c>
      <c r="U69" s="3" t="str">
        <f>IF($S69="","",VLOOKUP($S69,'(種目・作業用)'!$A$2:$D$11,3,FALSE))</f>
        <v/>
      </c>
      <c r="V69" s="3" t="str">
        <f>IF($S69="","",VLOOKUP($S69,'(種目・作業用)'!$A$2:$D$11,4,FALSE))</f>
        <v/>
      </c>
      <c r="W69" s="27" t="str">
        <f t="shared" si="15"/>
        <v/>
      </c>
      <c r="X69" s="4" t="str">
        <f t="shared" si="16"/>
        <v xml:space="preserve"> </v>
      </c>
      <c r="Y69" s="4" t="str">
        <f t="shared" si="17"/>
        <v/>
      </c>
      <c r="Z69" s="4" t="str">
        <f t="shared" si="18"/>
        <v/>
      </c>
      <c r="AA69" s="4" t="str">
        <f t="shared" si="19"/>
        <v/>
      </c>
      <c r="AB69" s="5" t="str">
        <f t="shared" si="23"/>
        <v/>
      </c>
      <c r="AC69" s="4" t="str">
        <f t="shared" si="20"/>
        <v/>
      </c>
      <c r="AD69" s="4" t="str">
        <f t="shared" si="9"/>
        <v/>
      </c>
      <c r="AE69" s="4"/>
      <c r="AF69" s="4" t="str">
        <f t="shared" si="21"/>
        <v/>
      </c>
      <c r="AG69" s="42" t="s">
        <v>399</v>
      </c>
      <c r="AI69" s="34" t="str">
        <f t="shared" si="22"/>
        <v>　</v>
      </c>
    </row>
    <row r="70" spans="1:35" ht="22.5" customHeight="1">
      <c r="A70" s="58">
        <v>49</v>
      </c>
      <c r="B70" s="14"/>
      <c r="C70" s="14"/>
      <c r="D70" s="14"/>
      <c r="E70" s="9"/>
      <c r="F70" s="14"/>
      <c r="G70" s="83"/>
      <c r="H70" s="84"/>
      <c r="I70" s="15"/>
      <c r="J70" s="16"/>
      <c r="K70" s="16"/>
      <c r="L70" s="16"/>
      <c r="M70" s="17"/>
      <c r="N70" s="18"/>
      <c r="R70" s="4" t="str">
        <f t="shared" si="13"/>
        <v/>
      </c>
      <c r="S70" s="26" t="str">
        <f t="shared" si="14"/>
        <v/>
      </c>
      <c r="T70" s="3" t="str">
        <f>IF($S70="","",VLOOKUP($S70,'(種目・作業用)'!$A$2:$D$11,2,FALSE))</f>
        <v/>
      </c>
      <c r="U70" s="3" t="str">
        <f>IF($S70="","",VLOOKUP($S70,'(種目・作業用)'!$A$2:$D$11,3,FALSE))</f>
        <v/>
      </c>
      <c r="V70" s="3" t="str">
        <f>IF($S70="","",VLOOKUP($S70,'(種目・作業用)'!$A$2:$D$11,4,FALSE))</f>
        <v/>
      </c>
      <c r="W70" s="27" t="str">
        <f t="shared" si="15"/>
        <v/>
      </c>
      <c r="X70" s="4" t="str">
        <f t="shared" si="16"/>
        <v xml:space="preserve"> </v>
      </c>
      <c r="Y70" s="4" t="str">
        <f t="shared" si="17"/>
        <v/>
      </c>
      <c r="Z70" s="4" t="str">
        <f t="shared" si="18"/>
        <v/>
      </c>
      <c r="AA70" s="4" t="str">
        <f t="shared" si="19"/>
        <v/>
      </c>
      <c r="AB70" s="5" t="str">
        <f t="shared" si="23"/>
        <v/>
      </c>
      <c r="AC70" s="4" t="str">
        <f t="shared" si="20"/>
        <v/>
      </c>
      <c r="AD70" s="4" t="str">
        <f t="shared" si="9"/>
        <v/>
      </c>
      <c r="AE70" s="4"/>
      <c r="AF70" s="4" t="str">
        <f t="shared" si="21"/>
        <v/>
      </c>
      <c r="AG70" s="42" t="s">
        <v>399</v>
      </c>
      <c r="AI70" s="34" t="str">
        <f t="shared" si="22"/>
        <v>　</v>
      </c>
    </row>
    <row r="71" spans="1:35" ht="22.5" customHeight="1">
      <c r="A71" s="59">
        <v>50</v>
      </c>
      <c r="B71" s="14"/>
      <c r="C71" s="14"/>
      <c r="D71" s="14"/>
      <c r="E71" s="9"/>
      <c r="F71" s="14"/>
      <c r="G71" s="83"/>
      <c r="H71" s="84"/>
      <c r="I71" s="15"/>
      <c r="J71" s="16"/>
      <c r="K71" s="16"/>
      <c r="L71" s="16"/>
      <c r="M71" s="17"/>
      <c r="N71" s="18"/>
      <c r="R71" s="4" t="str">
        <f t="shared" si="13"/>
        <v/>
      </c>
      <c r="S71" s="26" t="str">
        <f t="shared" si="14"/>
        <v/>
      </c>
      <c r="T71" s="3" t="str">
        <f>IF($S71="","",VLOOKUP($S71,'(種目・作業用)'!$A$2:$D$11,2,FALSE))</f>
        <v/>
      </c>
      <c r="U71" s="3" t="str">
        <f>IF($S71="","",VLOOKUP($S71,'(種目・作業用)'!$A$2:$D$11,3,FALSE))</f>
        <v/>
      </c>
      <c r="V71" s="3" t="str">
        <f>IF($S71="","",VLOOKUP($S71,'(種目・作業用)'!$A$2:$D$11,4,FALSE))</f>
        <v/>
      </c>
      <c r="W71" s="27" t="str">
        <f t="shared" si="15"/>
        <v/>
      </c>
      <c r="X71" s="4" t="str">
        <f t="shared" si="16"/>
        <v xml:space="preserve"> </v>
      </c>
      <c r="Y71" s="4" t="str">
        <f t="shared" si="17"/>
        <v/>
      </c>
      <c r="Z71" s="4" t="str">
        <f t="shared" si="18"/>
        <v/>
      </c>
      <c r="AA71" s="4" t="str">
        <f t="shared" si="19"/>
        <v/>
      </c>
      <c r="AB71" s="5" t="str">
        <f t="shared" si="23"/>
        <v/>
      </c>
      <c r="AC71" s="4" t="str">
        <f t="shared" si="20"/>
        <v/>
      </c>
      <c r="AD71" s="4" t="str">
        <f t="shared" si="9"/>
        <v/>
      </c>
      <c r="AE71" s="4"/>
      <c r="AF71" s="4" t="str">
        <f t="shared" si="21"/>
        <v/>
      </c>
      <c r="AG71" s="42" t="s">
        <v>399</v>
      </c>
      <c r="AI71" s="34" t="str">
        <f t="shared" si="22"/>
        <v>　</v>
      </c>
    </row>
    <row r="72" spans="1:35" ht="22.5" customHeight="1">
      <c r="A72" s="140"/>
      <c r="B72" s="141"/>
      <c r="C72" s="141"/>
      <c r="D72" s="141"/>
      <c r="E72" s="141"/>
      <c r="F72" s="141"/>
      <c r="G72" s="138" t="s">
        <v>15</v>
      </c>
      <c r="H72" s="142">
        <f>$H$32</f>
        <v>0</v>
      </c>
      <c r="I72" s="142"/>
      <c r="J72" s="142"/>
      <c r="K72" s="142"/>
      <c r="L72" s="142"/>
      <c r="M72" s="142"/>
      <c r="N72" s="143" t="s">
        <v>14</v>
      </c>
      <c r="AB72" s="25"/>
      <c r="AD72" s="4"/>
    </row>
    <row r="73" spans="1:35" ht="7.5" customHeight="1">
      <c r="A73" s="144"/>
      <c r="B73" s="144"/>
      <c r="C73" s="144"/>
      <c r="D73" s="144"/>
      <c r="E73" s="144"/>
      <c r="F73" s="144"/>
      <c r="G73" s="145"/>
      <c r="H73" s="146"/>
      <c r="I73" s="146"/>
      <c r="J73" s="146"/>
      <c r="K73" s="146"/>
      <c r="L73" s="146"/>
      <c r="M73" s="146"/>
      <c r="N73" s="147"/>
      <c r="AB73" s="25"/>
      <c r="AD73" s="4"/>
    </row>
    <row r="74" spans="1:35" ht="22.5" customHeight="1">
      <c r="A74" s="139" t="s">
        <v>572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AB74" s="25"/>
      <c r="AD74" s="4"/>
    </row>
    <row r="75" spans="1:35" ht="7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AB75" s="25"/>
      <c r="AD75" s="4"/>
    </row>
    <row r="76" spans="1:35">
      <c r="A76" s="36"/>
      <c r="B76" s="36"/>
      <c r="C76" s="36" t="s">
        <v>16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AB76" s="25"/>
      <c r="AD76" s="4"/>
    </row>
    <row r="77" spans="1:3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AB77" s="25"/>
      <c r="AD77" s="4"/>
    </row>
    <row r="78" spans="1:35">
      <c r="A78" s="36"/>
      <c r="B78" s="36"/>
      <c r="C78" s="148">
        <f ca="1">$C$38</f>
        <v>43491</v>
      </c>
      <c r="D78" s="148"/>
      <c r="E78" s="36"/>
      <c r="F78" s="36"/>
      <c r="G78" s="36"/>
      <c r="H78" s="36"/>
      <c r="I78" s="36"/>
      <c r="J78" s="36"/>
      <c r="K78" s="36"/>
      <c r="L78" s="36"/>
      <c r="M78" s="36"/>
      <c r="N78" s="36"/>
      <c r="AB78" s="25"/>
      <c r="AD78" s="4"/>
    </row>
    <row r="79" spans="1:35" ht="22.5" customHeight="1">
      <c r="A79" s="36"/>
      <c r="B79" s="36"/>
      <c r="C79" s="36"/>
      <c r="D79" s="36"/>
      <c r="E79" s="36"/>
      <c r="F79" s="149">
        <f>$F$39</f>
        <v>0</v>
      </c>
      <c r="G79" s="149"/>
      <c r="H79" s="150" t="str">
        <f>H39</f>
        <v>高等学校</v>
      </c>
      <c r="I79" s="150"/>
      <c r="J79" s="36"/>
      <c r="K79" s="36"/>
      <c r="L79" s="36"/>
      <c r="M79" s="36"/>
      <c r="N79" s="36"/>
      <c r="AB79" s="25"/>
      <c r="AD79" s="4"/>
    </row>
    <row r="80" spans="1:35" ht="22.5" customHeight="1">
      <c r="A80" s="36"/>
      <c r="B80" s="36"/>
      <c r="C80" s="36"/>
      <c r="D80" s="36"/>
      <c r="E80" s="36"/>
      <c r="F80" s="36"/>
      <c r="G80" s="151" t="s">
        <v>19</v>
      </c>
      <c r="H80" s="139">
        <f>$H$40</f>
        <v>0</v>
      </c>
      <c r="I80" s="139"/>
      <c r="J80" s="139"/>
      <c r="K80" s="139"/>
      <c r="L80" s="139"/>
      <c r="M80" s="152" t="s">
        <v>14</v>
      </c>
      <c r="N80" s="36"/>
      <c r="AB80" s="25"/>
      <c r="AD80" s="4"/>
    </row>
    <row r="81" spans="1:1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121" spans="5:34">
      <c r="E121" s="43" t="s">
        <v>3</v>
      </c>
      <c r="F121" s="43" t="s">
        <v>4</v>
      </c>
      <c r="G121" s="43" t="s">
        <v>5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4" t="s">
        <v>354</v>
      </c>
      <c r="S121" s="45"/>
      <c r="AB121" s="23" t="s">
        <v>349</v>
      </c>
      <c r="AG121" s="43" t="s">
        <v>390</v>
      </c>
      <c r="AH121" s="46" t="s">
        <v>394</v>
      </c>
    </row>
    <row r="122" spans="5:34">
      <c r="E122" s="43">
        <v>1</v>
      </c>
      <c r="F122" s="43" t="s">
        <v>7</v>
      </c>
      <c r="G122" s="43" t="s">
        <v>597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4" t="s">
        <v>355</v>
      </c>
      <c r="S122" s="45">
        <v>100000000</v>
      </c>
      <c r="AB122" s="23" t="s">
        <v>350</v>
      </c>
      <c r="AG122" s="43" t="s">
        <v>395</v>
      </c>
      <c r="AH122" s="46" t="s">
        <v>379</v>
      </c>
    </row>
    <row r="123" spans="5:34">
      <c r="E123" s="43">
        <v>2</v>
      </c>
      <c r="F123" s="43" t="s">
        <v>8</v>
      </c>
      <c r="G123" s="43" t="s">
        <v>598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4" t="s">
        <v>356</v>
      </c>
      <c r="S123" s="45">
        <v>110000000</v>
      </c>
      <c r="AB123" s="23" t="s">
        <v>353</v>
      </c>
      <c r="AG123" s="43" t="s">
        <v>396</v>
      </c>
      <c r="AH123" s="46" t="s">
        <v>380</v>
      </c>
    </row>
    <row r="124" spans="5:34">
      <c r="E124" s="43">
        <v>3</v>
      </c>
      <c r="F124" s="43"/>
      <c r="G124" s="43" t="s">
        <v>599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4" t="s">
        <v>357</v>
      </c>
      <c r="S124" s="45">
        <v>120000000</v>
      </c>
      <c r="AB124" s="23" t="s">
        <v>351</v>
      </c>
      <c r="AG124" s="43" t="s">
        <v>397</v>
      </c>
      <c r="AH124" s="46" t="s">
        <v>381</v>
      </c>
    </row>
    <row r="125" spans="5:34">
      <c r="E125" s="43">
        <v>4</v>
      </c>
      <c r="F125" s="43"/>
      <c r="G125" s="43" t="s">
        <v>600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4" t="s">
        <v>358</v>
      </c>
      <c r="S125" s="45">
        <v>130000000</v>
      </c>
      <c r="AB125" s="23" t="s">
        <v>352</v>
      </c>
      <c r="AG125" s="43" t="s">
        <v>398</v>
      </c>
      <c r="AH125" s="46" t="s">
        <v>382</v>
      </c>
    </row>
    <row r="126" spans="5:34">
      <c r="E126" s="43">
        <v>5</v>
      </c>
      <c r="F126" s="43"/>
      <c r="G126" s="43" t="s">
        <v>601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4" t="s">
        <v>359</v>
      </c>
      <c r="S126" s="45">
        <v>140000000</v>
      </c>
      <c r="AG126" s="43" t="s">
        <v>399</v>
      </c>
      <c r="AH126" s="46" t="s">
        <v>383</v>
      </c>
    </row>
    <row r="127" spans="5:34">
      <c r="E127" s="43">
        <v>6</v>
      </c>
      <c r="F127" s="43"/>
      <c r="G127" s="43" t="s">
        <v>602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4" t="s">
        <v>360</v>
      </c>
      <c r="S127" s="45">
        <v>200000000</v>
      </c>
      <c r="AG127" s="43" t="s">
        <v>400</v>
      </c>
      <c r="AH127" s="46" t="s">
        <v>384</v>
      </c>
    </row>
    <row r="128" spans="5:34">
      <c r="E128" s="43" t="s">
        <v>573</v>
      </c>
      <c r="F128" s="43"/>
      <c r="G128" s="43" t="s">
        <v>603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 t="s">
        <v>361</v>
      </c>
      <c r="S128" s="45">
        <v>210000000</v>
      </c>
      <c r="AG128" s="43" t="s">
        <v>401</v>
      </c>
      <c r="AH128" s="46" t="s">
        <v>385</v>
      </c>
    </row>
    <row r="129" spans="5:34">
      <c r="E129" s="43" t="s">
        <v>574</v>
      </c>
      <c r="F129" s="43"/>
      <c r="G129" s="43" t="s">
        <v>604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4" t="s">
        <v>362</v>
      </c>
      <c r="S129" s="45">
        <v>220000000</v>
      </c>
      <c r="AG129" s="43" t="s">
        <v>402</v>
      </c>
      <c r="AH129" s="46" t="s">
        <v>386</v>
      </c>
    </row>
    <row r="130" spans="5:34">
      <c r="E130" s="43"/>
      <c r="F130" s="43"/>
      <c r="G130" s="43" t="s">
        <v>605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4" t="s">
        <v>363</v>
      </c>
      <c r="S130" s="45">
        <v>230000000</v>
      </c>
      <c r="AG130" s="43" t="s">
        <v>403</v>
      </c>
      <c r="AH130" s="46">
        <v>10</v>
      </c>
    </row>
    <row r="131" spans="5:34">
      <c r="E131" s="43"/>
      <c r="F131" s="43"/>
      <c r="G131" s="43" t="s">
        <v>606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 t="s">
        <v>364</v>
      </c>
      <c r="S131" s="45">
        <v>240000000</v>
      </c>
      <c r="AG131" s="43" t="s">
        <v>404</v>
      </c>
      <c r="AH131" s="46">
        <v>11</v>
      </c>
    </row>
    <row r="132" spans="5:34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4"/>
      <c r="S132" s="45"/>
      <c r="AG132" s="43" t="s">
        <v>405</v>
      </c>
      <c r="AH132" s="46">
        <v>12</v>
      </c>
    </row>
    <row r="133" spans="5:34"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4"/>
      <c r="S133" s="45"/>
      <c r="AG133" s="43" t="s">
        <v>406</v>
      </c>
      <c r="AH133" s="46">
        <v>13</v>
      </c>
    </row>
    <row r="134" spans="5:34">
      <c r="E134" s="43"/>
      <c r="F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4"/>
      <c r="S134" s="45"/>
      <c r="AG134" s="43" t="s">
        <v>391</v>
      </c>
      <c r="AH134" s="46">
        <v>14</v>
      </c>
    </row>
    <row r="135" spans="5:34">
      <c r="E135" s="43"/>
      <c r="F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4"/>
      <c r="S135" s="45"/>
      <c r="AG135" s="43" t="s">
        <v>407</v>
      </c>
      <c r="AH135" s="46">
        <v>15</v>
      </c>
    </row>
    <row r="136" spans="5:34">
      <c r="E136" s="43"/>
      <c r="F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4"/>
      <c r="S136" s="45"/>
      <c r="AG136" s="43" t="s">
        <v>408</v>
      </c>
      <c r="AH136" s="46">
        <v>16</v>
      </c>
    </row>
    <row r="137" spans="5:34">
      <c r="E137" s="43"/>
      <c r="F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4"/>
      <c r="S137" s="45"/>
      <c r="AG137" s="43" t="s">
        <v>409</v>
      </c>
      <c r="AH137" s="46">
        <v>17</v>
      </c>
    </row>
    <row r="138" spans="5:34">
      <c r="E138" s="43"/>
      <c r="F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4"/>
      <c r="S138" s="45"/>
      <c r="AG138" s="43" t="s">
        <v>410</v>
      </c>
      <c r="AH138" s="46">
        <v>18</v>
      </c>
    </row>
    <row r="139" spans="5:34">
      <c r="E139" s="43"/>
      <c r="F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4"/>
      <c r="S139" s="45"/>
      <c r="AG139" s="43" t="s">
        <v>411</v>
      </c>
      <c r="AH139" s="46">
        <v>19</v>
      </c>
    </row>
    <row r="140" spans="5:34">
      <c r="E140" s="43"/>
      <c r="F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4"/>
      <c r="S140" s="45"/>
      <c r="AG140" s="43" t="s">
        <v>412</v>
      </c>
      <c r="AH140" s="46">
        <v>20</v>
      </c>
    </row>
    <row r="141" spans="5:34">
      <c r="E141" s="43"/>
      <c r="F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4"/>
      <c r="S141" s="45"/>
      <c r="AG141" s="43" t="s">
        <v>413</v>
      </c>
      <c r="AH141" s="46">
        <v>21</v>
      </c>
    </row>
    <row r="142" spans="5:34">
      <c r="E142" s="43"/>
      <c r="F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4"/>
      <c r="S142" s="45"/>
      <c r="AG142" s="43" t="s">
        <v>414</v>
      </c>
      <c r="AH142" s="46">
        <v>22</v>
      </c>
    </row>
    <row r="143" spans="5:34">
      <c r="E143" s="43"/>
      <c r="F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4"/>
      <c r="S143" s="45"/>
      <c r="AG143" s="43" t="s">
        <v>415</v>
      </c>
      <c r="AH143" s="46">
        <v>23</v>
      </c>
    </row>
    <row r="144" spans="5:34">
      <c r="E144" s="43"/>
      <c r="F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4"/>
      <c r="S144" s="45"/>
      <c r="AG144" s="43" t="s">
        <v>416</v>
      </c>
      <c r="AH144" s="46">
        <v>24</v>
      </c>
    </row>
    <row r="145" spans="5:34">
      <c r="E145" s="43"/>
      <c r="F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4"/>
      <c r="S145" s="45"/>
      <c r="AG145" s="43" t="s">
        <v>417</v>
      </c>
      <c r="AH145" s="46">
        <v>25</v>
      </c>
    </row>
    <row r="146" spans="5:34">
      <c r="E146" s="43"/>
      <c r="F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4"/>
      <c r="S146" s="45"/>
      <c r="AG146" s="43" t="s">
        <v>418</v>
      </c>
      <c r="AH146" s="46">
        <v>26</v>
      </c>
    </row>
    <row r="147" spans="5:34">
      <c r="E147" s="43"/>
      <c r="F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4"/>
      <c r="S147" s="45"/>
      <c r="AG147" s="43" t="s">
        <v>419</v>
      </c>
      <c r="AH147" s="46">
        <v>27</v>
      </c>
    </row>
    <row r="148" spans="5:34">
      <c r="E148" s="43"/>
      <c r="F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4"/>
      <c r="S148" s="45"/>
      <c r="AG148" s="43" t="s">
        <v>420</v>
      </c>
      <c r="AH148" s="46">
        <v>28</v>
      </c>
    </row>
    <row r="149" spans="5:34">
      <c r="E149" s="43"/>
      <c r="F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  <c r="S149" s="45"/>
      <c r="AG149" s="43" t="s">
        <v>421</v>
      </c>
      <c r="AH149" s="46">
        <v>29</v>
      </c>
    </row>
    <row r="150" spans="5:34">
      <c r="E150" s="43"/>
      <c r="F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4"/>
      <c r="S150" s="45"/>
      <c r="AG150" s="43" t="s">
        <v>392</v>
      </c>
      <c r="AH150" s="46">
        <v>30</v>
      </c>
    </row>
    <row r="151" spans="5:34">
      <c r="E151" s="43"/>
      <c r="F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4"/>
      <c r="S151" s="45"/>
      <c r="AG151" s="43" t="s">
        <v>422</v>
      </c>
      <c r="AH151" s="46">
        <v>31</v>
      </c>
    </row>
    <row r="152" spans="5:34">
      <c r="E152" s="43"/>
      <c r="F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  <c r="S152" s="45"/>
      <c r="AG152" s="43" t="s">
        <v>423</v>
      </c>
      <c r="AH152" s="46">
        <v>32</v>
      </c>
    </row>
    <row r="153" spans="5:34">
      <c r="AG153" s="43" t="s">
        <v>424</v>
      </c>
      <c r="AH153" s="46">
        <v>33</v>
      </c>
    </row>
    <row r="154" spans="5:34">
      <c r="AG154" s="43" t="s">
        <v>425</v>
      </c>
      <c r="AH154" s="46">
        <v>34</v>
      </c>
    </row>
    <row r="155" spans="5:34">
      <c r="AG155" s="43" t="s">
        <v>426</v>
      </c>
      <c r="AH155" s="46">
        <v>35</v>
      </c>
    </row>
    <row r="156" spans="5:34">
      <c r="AG156" s="43" t="s">
        <v>427</v>
      </c>
      <c r="AH156" s="46">
        <v>36</v>
      </c>
    </row>
    <row r="157" spans="5:34">
      <c r="AG157" s="43" t="s">
        <v>428</v>
      </c>
      <c r="AH157" s="46">
        <v>37</v>
      </c>
    </row>
    <row r="158" spans="5:34">
      <c r="AG158" s="43" t="s">
        <v>429</v>
      </c>
      <c r="AH158" s="46">
        <v>38</v>
      </c>
    </row>
    <row r="159" spans="5:34">
      <c r="AG159" s="43" t="s">
        <v>430</v>
      </c>
      <c r="AH159" s="46">
        <v>39</v>
      </c>
    </row>
    <row r="160" spans="5:34">
      <c r="AG160" s="43" t="s">
        <v>431</v>
      </c>
      <c r="AH160" s="46">
        <v>40</v>
      </c>
    </row>
    <row r="161" spans="33:34">
      <c r="AG161" s="43" t="s">
        <v>432</v>
      </c>
      <c r="AH161" s="46">
        <v>41</v>
      </c>
    </row>
    <row r="162" spans="33:34">
      <c r="AG162" s="43" t="s">
        <v>433</v>
      </c>
      <c r="AH162" s="46">
        <v>42</v>
      </c>
    </row>
    <row r="163" spans="33:34">
      <c r="AG163" s="43" t="s">
        <v>434</v>
      </c>
      <c r="AH163" s="46">
        <v>43</v>
      </c>
    </row>
    <row r="164" spans="33:34">
      <c r="AG164" s="43" t="s">
        <v>435</v>
      </c>
      <c r="AH164" s="46">
        <v>44</v>
      </c>
    </row>
    <row r="165" spans="33:34">
      <c r="AG165" s="43" t="s">
        <v>436</v>
      </c>
      <c r="AH165" s="46">
        <v>45</v>
      </c>
    </row>
    <row r="166" spans="33:34">
      <c r="AG166" s="43" t="s">
        <v>393</v>
      </c>
      <c r="AH166" s="46">
        <v>46</v>
      </c>
    </row>
    <row r="167" spans="33:34">
      <c r="AG167" s="43" t="s">
        <v>437</v>
      </c>
      <c r="AH167" s="46">
        <v>47</v>
      </c>
    </row>
    <row r="168" spans="33:34">
      <c r="AG168" s="43" t="s">
        <v>438</v>
      </c>
      <c r="AH168" s="46">
        <v>49</v>
      </c>
    </row>
  </sheetData>
  <sheetProtection password="EEBF" sheet="1" objects="1" scenarios="1"/>
  <mergeCells count="98">
    <mergeCell ref="A1:N1"/>
    <mergeCell ref="A41:N41"/>
    <mergeCell ref="G69:H69"/>
    <mergeCell ref="G70:H70"/>
    <mergeCell ref="G71:H71"/>
    <mergeCell ref="G63:H63"/>
    <mergeCell ref="G64:H64"/>
    <mergeCell ref="G65:H65"/>
    <mergeCell ref="G66:H66"/>
    <mergeCell ref="A3:B3"/>
    <mergeCell ref="H3:I3"/>
    <mergeCell ref="H4:I4"/>
    <mergeCell ref="A4:B4"/>
    <mergeCell ref="C3:G3"/>
    <mergeCell ref="C4:G4"/>
    <mergeCell ref="N45:N46"/>
    <mergeCell ref="Y3:Z3"/>
    <mergeCell ref="J4:N4"/>
    <mergeCell ref="J3:N3"/>
    <mergeCell ref="H39:I39"/>
    <mergeCell ref="F39:G39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J44:N44"/>
    <mergeCell ref="C43:G43"/>
    <mergeCell ref="G8:H8"/>
    <mergeCell ref="G19:H19"/>
    <mergeCell ref="H43:I43"/>
    <mergeCell ref="G30:H30"/>
    <mergeCell ref="G31:H31"/>
    <mergeCell ref="G24:H24"/>
    <mergeCell ref="G25:H25"/>
    <mergeCell ref="G26:H26"/>
    <mergeCell ref="J43:N43"/>
    <mergeCell ref="G21:H21"/>
    <mergeCell ref="G27:H27"/>
    <mergeCell ref="G28:H28"/>
    <mergeCell ref="G45:H46"/>
    <mergeCell ref="G5:H6"/>
    <mergeCell ref="G12:H12"/>
    <mergeCell ref="G13:H13"/>
    <mergeCell ref="G7:H7"/>
    <mergeCell ref="A44:B44"/>
    <mergeCell ref="C44:G44"/>
    <mergeCell ref="C5:D5"/>
    <mergeCell ref="B5:B6"/>
    <mergeCell ref="G22:H22"/>
    <mergeCell ref="G23:H23"/>
    <mergeCell ref="A5:A6"/>
    <mergeCell ref="A34:N34"/>
    <mergeCell ref="H40:L40"/>
    <mergeCell ref="C38:D38"/>
    <mergeCell ref="F5:F6"/>
    <mergeCell ref="E5:E6"/>
    <mergeCell ref="N5:N6"/>
    <mergeCell ref="I5:M6"/>
    <mergeCell ref="A43:B43"/>
    <mergeCell ref="G20:H20"/>
    <mergeCell ref="H72:M72"/>
    <mergeCell ref="A45:A46"/>
    <mergeCell ref="B45:B46"/>
    <mergeCell ref="C45:D45"/>
    <mergeCell ref="E45:E46"/>
    <mergeCell ref="F45:F46"/>
    <mergeCell ref="I45:M46"/>
    <mergeCell ref="G47:H47"/>
    <mergeCell ref="G48:H48"/>
    <mergeCell ref="G51:H51"/>
    <mergeCell ref="G52:H52"/>
    <mergeCell ref="G53:H53"/>
    <mergeCell ref="G54:H54"/>
    <mergeCell ref="G55:H55"/>
    <mergeCell ref="G56:H56"/>
    <mergeCell ref="F79:G79"/>
    <mergeCell ref="H79:I79"/>
    <mergeCell ref="H80:L80"/>
    <mergeCell ref="H44:I44"/>
    <mergeCell ref="G49:H49"/>
    <mergeCell ref="G50:H50"/>
    <mergeCell ref="G67:H67"/>
    <mergeCell ref="G68:H68"/>
    <mergeCell ref="G57:H57"/>
    <mergeCell ref="G58:H58"/>
    <mergeCell ref="G59:H59"/>
    <mergeCell ref="G60:H60"/>
    <mergeCell ref="G61:H61"/>
    <mergeCell ref="G62:H62"/>
    <mergeCell ref="A74:N74"/>
    <mergeCell ref="C78:D78"/>
  </mergeCells>
  <phoneticPr fontId="1"/>
  <dataValidations xWindow="391" yWindow="408" count="16">
    <dataValidation imeMode="off" allowBlank="1" showInputMessage="1" showErrorMessage="1" sqref="B47:B71 B7:B31"/>
    <dataValidation imeMode="disabled" allowBlank="1" showInputMessage="1" showErrorMessage="1" sqref="J3:N4 J43:N44 I7:I31 I47:I71 C4:G4 C44:G44"/>
    <dataValidation type="list" allowBlank="1" showInputMessage="1" showErrorMessage="1" sqref="H79">
      <formula1>"高等学校,中学校"</formula1>
    </dataValidation>
    <dataValidation type="textLength" imeMode="disabled" operator="equal" allowBlank="1" showInputMessage="1" showErrorMessage="1" error="半角で２桁の数字を入力してください" prompt="半角で２桁の数字を入力してください" sqref="M11:M31 M51:M71 K7:K31 K47:K71">
      <formula1>2</formula1>
    </dataValidation>
    <dataValidation type="list" allowBlank="1" showInputMessage="1" showErrorMessage="1" prompt="「分」または「ｍ」を選択してください" sqref="J7:J31 J47:J71">
      <formula1>"分,m"</formula1>
    </dataValidation>
    <dataValidation type="list" allowBlank="1" showInputMessage="1" showErrorMessage="1" prompt="「秒」を選択してください" sqref="L7:L31 L47:L7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7:D31 D47:D71"/>
    <dataValidation imeMode="hiragana" allowBlank="1" showInputMessage="1" showErrorMessage="1" prompt="姓と名の間に全角スペースを入れてください" sqref="C7:C31 C47:C71"/>
    <dataValidation type="list" allowBlank="1" showInputMessage="1" showErrorMessage="1" prompt="校種を選択してください" sqref="H39:I39">
      <formula1>"高等学校,中学校"</formula1>
    </dataValidation>
    <dataValidation imeMode="on" allowBlank="1" showInputMessage="1" showErrorMessage="1" sqref="C43:G43 C3:G3"/>
    <dataValidation type="list" allowBlank="1" showInputMessage="1" showErrorMessage="1" sqref="AB4">
      <formula1>shubetsu1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">
      <formula1>2</formula1>
    </dataValidation>
    <dataValidation type="list" allowBlank="1" showInputMessage="1" showErrorMessage="1" error="リストから選んで入力してください。" prompt="リストから選んで入力してください。" sqref="G7:H31 G47:H71">
      <formula1>shumoku1</formula1>
    </dataValidation>
    <dataValidation type="list" allowBlank="1" showInputMessage="1" showErrorMessage="1" sqref="AG7:AG31 AG47:AG71">
      <formula1>_ken1</formula1>
    </dataValidation>
    <dataValidation type="list" imeMode="disabled" allowBlank="1" showInputMessage="1" showErrorMessage="1" prompt="学年を選択してください" sqref="E7:E31 E47:E71">
      <formula1>gakunen1</formula1>
    </dataValidation>
    <dataValidation type="list" allowBlank="1" showInputMessage="1" showErrorMessage="1" prompt="性別を選択してください" sqref="F7:F31 F47:F71">
      <formula1>gender1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1" manualBreakCount="1">
    <brk id="40" max="13" man="1"/>
  </rowBreaks>
  <colBreaks count="1" manualBreakCount="1">
    <brk id="14" max="16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zoomScaleNormal="100" zoomScaleSheetLayoutView="100" workbookViewId="0">
      <selection activeCell="E8" sqref="E8:K8"/>
    </sheetView>
  </sheetViews>
  <sheetFormatPr defaultRowHeight="13.5"/>
  <cols>
    <col min="1" max="2" width="7.75" style="60" customWidth="1"/>
    <col min="3" max="3" width="14.375" style="60" customWidth="1"/>
    <col min="4" max="5" width="7.75" style="60" customWidth="1"/>
    <col min="6" max="6" width="6.25" style="60" customWidth="1"/>
    <col min="7" max="9" width="7.75" style="60" customWidth="1"/>
    <col min="10" max="10" width="10.375" style="60" customWidth="1"/>
    <col min="11" max="11" width="4.375" style="60" customWidth="1"/>
    <col min="12" max="12" width="7.75" style="60" customWidth="1"/>
    <col min="13" max="13" width="4" style="60" customWidth="1"/>
    <col min="14" max="14" width="15.375" style="60" customWidth="1"/>
    <col min="15" max="16384" width="9" style="60"/>
  </cols>
  <sheetData>
    <row r="1" spans="1:12" ht="48" customHeight="1">
      <c r="A1" s="110" t="s">
        <v>577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12" ht="30" customHeight="1">
      <c r="A2" s="61"/>
      <c r="B2" s="62"/>
      <c r="C2" s="62"/>
      <c r="D2" s="62"/>
      <c r="E2" s="62"/>
      <c r="F2" s="62"/>
      <c r="G2" s="62"/>
      <c r="H2" s="62"/>
      <c r="I2" s="123" t="s">
        <v>629</v>
      </c>
      <c r="J2" s="123"/>
      <c r="K2" s="123"/>
      <c r="L2" s="124"/>
    </row>
    <row r="3" spans="1:12" ht="30" customHeight="1">
      <c r="A3" s="61"/>
      <c r="B3" s="63" t="s">
        <v>628</v>
      </c>
      <c r="C3" s="62"/>
      <c r="D3" s="62"/>
      <c r="E3" s="62"/>
      <c r="F3" s="62"/>
      <c r="G3" s="62"/>
      <c r="H3" s="62"/>
      <c r="I3" s="62"/>
      <c r="J3" s="62"/>
      <c r="K3" s="62"/>
      <c r="L3" s="64"/>
    </row>
    <row r="4" spans="1:12" ht="30" customHeight="1">
      <c r="A4" s="61"/>
      <c r="B4" s="62" t="s">
        <v>578</v>
      </c>
      <c r="C4" s="62" t="s">
        <v>624</v>
      </c>
      <c r="D4" s="115">
        <v>800</v>
      </c>
      <c r="E4" s="115"/>
      <c r="F4" s="65" t="s">
        <v>579</v>
      </c>
      <c r="G4" s="65" t="s">
        <v>580</v>
      </c>
      <c r="H4" s="122"/>
      <c r="I4" s="65" t="s">
        <v>581</v>
      </c>
      <c r="J4" s="66">
        <f>D4*H4</f>
        <v>0</v>
      </c>
      <c r="K4" s="67" t="s">
        <v>579</v>
      </c>
      <c r="L4" s="64"/>
    </row>
    <row r="5" spans="1:12" ht="30" customHeight="1">
      <c r="A5" s="61"/>
      <c r="B5" s="62"/>
      <c r="C5" s="68" t="s">
        <v>625</v>
      </c>
      <c r="D5" s="115">
        <v>1500</v>
      </c>
      <c r="E5" s="115"/>
      <c r="F5" s="65" t="s">
        <v>579</v>
      </c>
      <c r="G5" s="65" t="s">
        <v>580</v>
      </c>
      <c r="H5" s="122"/>
      <c r="I5" s="65" t="s">
        <v>581</v>
      </c>
      <c r="J5" s="66">
        <f>D5*H5</f>
        <v>0</v>
      </c>
      <c r="K5" s="67" t="s">
        <v>579</v>
      </c>
      <c r="L5" s="64"/>
    </row>
    <row r="6" spans="1:12" ht="30" customHeight="1">
      <c r="A6" s="61"/>
      <c r="B6" s="62" t="s">
        <v>582</v>
      </c>
      <c r="C6" s="62"/>
      <c r="D6" s="62"/>
      <c r="E6" s="62"/>
      <c r="F6" s="62"/>
      <c r="G6" s="62"/>
      <c r="H6" s="62"/>
      <c r="I6" s="62"/>
      <c r="J6" s="62"/>
      <c r="K6" s="62"/>
      <c r="L6" s="64"/>
    </row>
    <row r="7" spans="1:12" ht="30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4"/>
    </row>
    <row r="8" spans="1:12" s="69" customFormat="1" ht="30" customHeight="1">
      <c r="A8" s="61"/>
      <c r="B8" s="62" t="s">
        <v>583</v>
      </c>
      <c r="C8" s="62" t="s">
        <v>584</v>
      </c>
      <c r="D8" s="62"/>
      <c r="E8" s="125"/>
      <c r="F8" s="125"/>
      <c r="G8" s="125"/>
      <c r="H8" s="125"/>
      <c r="I8" s="125"/>
      <c r="J8" s="125"/>
      <c r="K8" s="125"/>
      <c r="L8" s="64"/>
    </row>
    <row r="9" spans="1:12" ht="30" customHeight="1">
      <c r="A9" s="61"/>
      <c r="B9" s="62"/>
      <c r="C9" s="62" t="s">
        <v>585</v>
      </c>
      <c r="D9" s="62"/>
      <c r="E9" s="126"/>
      <c r="F9" s="126"/>
      <c r="G9" s="126"/>
      <c r="H9" s="126"/>
      <c r="I9" s="126"/>
      <c r="J9" s="126"/>
      <c r="K9" s="126"/>
      <c r="L9" s="64"/>
    </row>
    <row r="10" spans="1:12" ht="30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4"/>
    </row>
    <row r="11" spans="1:12" ht="30" customHeight="1">
      <c r="A11" s="61"/>
      <c r="B11" s="62"/>
      <c r="C11" s="62"/>
      <c r="D11" s="62"/>
      <c r="E11" s="62"/>
      <c r="F11" s="62"/>
      <c r="G11" s="62"/>
      <c r="H11" s="70"/>
      <c r="I11" s="62"/>
      <c r="J11" s="62"/>
      <c r="K11" s="62"/>
      <c r="L11" s="64"/>
    </row>
    <row r="12" spans="1:12" ht="30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</row>
    <row r="13" spans="1:12" ht="30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30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48" customHeight="1">
      <c r="A15" s="110" t="s">
        <v>586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</row>
    <row r="16" spans="1:12" ht="30" customHeight="1">
      <c r="A16" s="61"/>
      <c r="B16" s="62"/>
      <c r="C16" s="62"/>
      <c r="D16" s="62"/>
      <c r="E16" s="62"/>
      <c r="F16" s="62"/>
      <c r="G16" s="62"/>
      <c r="H16" s="62"/>
      <c r="I16" s="113" t="str">
        <f>+I2</f>
        <v>平成31年　　月　　日</v>
      </c>
      <c r="J16" s="113"/>
      <c r="K16" s="113"/>
      <c r="L16" s="114"/>
    </row>
    <row r="17" spans="1:12" ht="30" customHeight="1">
      <c r="A17" s="61"/>
      <c r="B17" s="119" t="s">
        <v>584</v>
      </c>
      <c r="C17" s="119"/>
      <c r="D17" s="120">
        <f>+E8</f>
        <v>0</v>
      </c>
      <c r="E17" s="120"/>
      <c r="F17" s="120"/>
      <c r="G17" s="120"/>
      <c r="H17" s="120"/>
      <c r="I17" s="120"/>
      <c r="J17" s="70" t="s">
        <v>587</v>
      </c>
      <c r="K17" s="62"/>
      <c r="L17" s="64"/>
    </row>
    <row r="18" spans="1:12" ht="30" customHeight="1">
      <c r="A18" s="61"/>
      <c r="B18" s="119" t="s">
        <v>588</v>
      </c>
      <c r="C18" s="119"/>
      <c r="D18" s="121">
        <f>+E9</f>
        <v>0</v>
      </c>
      <c r="E18" s="121"/>
      <c r="F18" s="121"/>
      <c r="G18" s="121"/>
      <c r="H18" s="121"/>
      <c r="I18" s="121"/>
      <c r="J18" s="76" t="s">
        <v>587</v>
      </c>
      <c r="K18" s="67"/>
      <c r="L18" s="64"/>
    </row>
    <row r="19" spans="1:12" ht="30" customHeight="1">
      <c r="A19" s="61"/>
      <c r="B19" s="62"/>
      <c r="C19" s="62"/>
      <c r="D19" s="117"/>
      <c r="E19" s="117"/>
      <c r="F19" s="65"/>
      <c r="G19" s="65"/>
      <c r="H19" s="66"/>
      <c r="I19" s="65"/>
      <c r="J19" s="66"/>
      <c r="K19" s="67"/>
      <c r="L19" s="64"/>
    </row>
    <row r="20" spans="1:12" ht="30" customHeight="1">
      <c r="A20" s="61"/>
      <c r="B20" s="62"/>
      <c r="C20" s="62"/>
      <c r="D20" s="62"/>
      <c r="E20" s="72" t="s">
        <v>589</v>
      </c>
      <c r="F20" s="118">
        <f>+J4+J5</f>
        <v>0</v>
      </c>
      <c r="G20" s="118"/>
      <c r="H20" s="118"/>
      <c r="I20" s="77" t="s">
        <v>590</v>
      </c>
      <c r="J20" s="66"/>
      <c r="K20" s="67"/>
      <c r="L20" s="64"/>
    </row>
    <row r="21" spans="1:12" ht="30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4"/>
    </row>
    <row r="22" spans="1:12" ht="30" customHeight="1">
      <c r="A22" s="61"/>
      <c r="B22" s="62" t="s">
        <v>626</v>
      </c>
      <c r="C22" s="63" t="str">
        <f>+B3</f>
        <v>平成30年度　鶴岡市投擲記録会</v>
      </c>
      <c r="D22" s="62"/>
      <c r="E22" s="62"/>
      <c r="F22" s="62"/>
      <c r="G22" s="62"/>
      <c r="H22" s="62"/>
      <c r="I22" s="62"/>
      <c r="J22" s="62"/>
      <c r="K22" s="62"/>
      <c r="L22" s="64"/>
    </row>
    <row r="23" spans="1:12" ht="30" customHeight="1">
      <c r="A23" s="61"/>
      <c r="B23" s="62"/>
      <c r="C23" s="62" t="s">
        <v>591</v>
      </c>
      <c r="D23" s="62"/>
      <c r="E23" s="67"/>
      <c r="F23" s="67"/>
      <c r="G23" s="67"/>
      <c r="H23" s="67"/>
      <c r="I23" s="67"/>
      <c r="J23" s="67"/>
      <c r="K23" s="67"/>
      <c r="L23" s="64"/>
    </row>
    <row r="24" spans="1:12" ht="30" customHeight="1">
      <c r="A24" s="61"/>
      <c r="B24" s="62"/>
      <c r="C24" s="62"/>
      <c r="D24" s="62"/>
      <c r="E24" s="116"/>
      <c r="F24" s="116"/>
      <c r="G24" s="116"/>
      <c r="H24" s="116"/>
      <c r="I24" s="116"/>
      <c r="J24" s="116"/>
      <c r="K24" s="116"/>
      <c r="L24" s="64"/>
    </row>
    <row r="25" spans="1:12" ht="30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4"/>
    </row>
    <row r="26" spans="1:12" ht="30" customHeight="1">
      <c r="A26" s="61"/>
      <c r="B26" s="62"/>
      <c r="C26" s="67" t="s">
        <v>594</v>
      </c>
      <c r="D26" s="62" t="s">
        <v>595</v>
      </c>
      <c r="E26" s="62"/>
      <c r="F26" s="62"/>
      <c r="G26" s="62"/>
      <c r="H26" s="62"/>
      <c r="I26" s="78"/>
      <c r="J26" s="78"/>
      <c r="K26" s="79" t="s">
        <v>592</v>
      </c>
      <c r="L26" s="64"/>
    </row>
    <row r="27" spans="1:12" ht="30" customHeight="1">
      <c r="A27" s="61"/>
      <c r="B27" s="62"/>
      <c r="C27" s="62"/>
      <c r="D27" s="62"/>
      <c r="E27" s="62"/>
      <c r="F27" s="62"/>
      <c r="G27" s="62"/>
      <c r="H27" s="70"/>
      <c r="I27" s="62"/>
      <c r="J27" s="62"/>
      <c r="K27" s="62"/>
      <c r="L27" s="64"/>
    </row>
    <row r="28" spans="1:12" ht="30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2" ht="24" customHeight="1"/>
    <row r="30" spans="1:12" ht="30" customHeight="1"/>
    <row r="32" spans="1:12">
      <c r="B32" s="69"/>
    </row>
    <row r="33" ht="38.25" customHeight="1"/>
    <row r="34" ht="30" customHeight="1"/>
    <row r="35" ht="30" customHeight="1"/>
    <row r="36" ht="27" customHeight="1"/>
    <row r="37" ht="20.25" customHeight="1"/>
    <row r="38" ht="24.75" customHeight="1"/>
    <row r="39" ht="24.75" customHeight="1"/>
    <row r="40" ht="24.75" customHeight="1"/>
    <row r="41" ht="17.25" customHeight="1"/>
    <row r="42" ht="18" customHeight="1"/>
    <row r="44" ht="18" customHeight="1"/>
    <row r="45" ht="14.25" customHeight="1"/>
    <row r="46" ht="14.25" customHeight="1"/>
    <row r="47" ht="30" customHeight="1"/>
    <row r="48" ht="24" customHeight="1"/>
    <row r="49" spans="2:2" s="69" customFormat="1">
      <c r="B49" s="60"/>
    </row>
    <row r="50" spans="2:2" ht="22.5" customHeight="1"/>
    <row r="51" spans="2:2" ht="36.75" customHeight="1"/>
    <row r="52" spans="2:2" ht="24" customHeight="1"/>
    <row r="53" spans="2:2" ht="24" customHeight="1"/>
    <row r="54" spans="2:2" ht="24" customHeight="1"/>
    <row r="55" spans="2:2" ht="24" customHeight="1"/>
    <row r="56" spans="2:2" ht="24" customHeight="1"/>
    <row r="57" spans="2:2" ht="24" customHeight="1"/>
    <row r="58" spans="2:2" ht="24" customHeight="1"/>
    <row r="59" spans="2:2" ht="24" customHeight="1"/>
    <row r="60" spans="2:2" ht="24" customHeight="1"/>
    <row r="61" spans="2:2" ht="24" customHeight="1"/>
    <row r="62" spans="2:2" ht="24" customHeight="1"/>
    <row r="63" spans="2:2" ht="24" customHeight="1"/>
    <row r="64" spans="2:2" ht="24" customHeight="1"/>
    <row r="65" spans="2:2" ht="24" customHeight="1"/>
    <row r="66" spans="2:2" ht="24" customHeight="1"/>
    <row r="67" spans="2:2" ht="24" customHeight="1"/>
    <row r="68" spans="2:2" ht="24" customHeight="1"/>
    <row r="69" spans="2:2" ht="24" customHeight="1"/>
    <row r="70" spans="2:2" ht="24" customHeight="1"/>
    <row r="71" spans="2:2" ht="24" customHeight="1"/>
    <row r="72" spans="2:2" ht="24" customHeight="1"/>
    <row r="73" spans="2:2" ht="24" customHeight="1"/>
    <row r="74" spans="2:2" ht="24" customHeight="1">
      <c r="B74" s="69"/>
    </row>
    <row r="75" spans="2:2" ht="24" customHeight="1"/>
    <row r="76" spans="2:2" ht="24" customHeight="1"/>
    <row r="77" spans="2:2" ht="30" customHeight="1"/>
    <row r="80" spans="2:2" ht="38.25" customHeight="1"/>
    <row r="81" spans="2:2" ht="30" customHeight="1"/>
    <row r="82" spans="2:2" ht="30" customHeight="1"/>
    <row r="83" spans="2:2" ht="17.25" customHeight="1"/>
    <row r="84" spans="2:2" ht="18" customHeight="1"/>
    <row r="86" spans="2:2" ht="18" customHeight="1"/>
    <row r="87" spans="2:2" ht="14.25" customHeight="1"/>
    <row r="88" spans="2:2" ht="14.25" customHeight="1"/>
    <row r="89" spans="2:2" ht="30" customHeight="1"/>
    <row r="90" spans="2:2" ht="24" customHeight="1"/>
    <row r="91" spans="2:2" s="69" customFormat="1">
      <c r="B91" s="60"/>
    </row>
    <row r="92" spans="2:2" ht="22.5" customHeight="1"/>
    <row r="93" spans="2:2" ht="36.75" customHeight="1"/>
    <row r="94" spans="2:2" ht="24" customHeight="1"/>
    <row r="95" spans="2:2" ht="24" customHeight="1"/>
    <row r="96" spans="2:2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30" customHeight="1"/>
    <row r="122" ht="38.25" customHeight="1"/>
    <row r="123" ht="30" customHeight="1"/>
    <row r="124" ht="30" customHeight="1"/>
  </sheetData>
  <sheetProtection password="EEBF" sheet="1" objects="1" scenarios="1"/>
  <mergeCells count="15">
    <mergeCell ref="E9:K9"/>
    <mergeCell ref="D19:E19"/>
    <mergeCell ref="F20:H20"/>
    <mergeCell ref="E24:K24"/>
    <mergeCell ref="A15:L15"/>
    <mergeCell ref="I16:L16"/>
    <mergeCell ref="B17:C17"/>
    <mergeCell ref="D17:I17"/>
    <mergeCell ref="B18:C18"/>
    <mergeCell ref="D18:I18"/>
    <mergeCell ref="A1:L1"/>
    <mergeCell ref="I2:L2"/>
    <mergeCell ref="D4:E4"/>
    <mergeCell ref="D5:E5"/>
    <mergeCell ref="E8:K8"/>
  </mergeCells>
  <phoneticPr fontId="13"/>
  <pageMargins left="1.07" right="0.39370078740157483" top="0.73" bottom="0.78" header="0.31496062992125984" footer="0.44"/>
  <pageSetup paperSize="9" scale="78" fitToHeight="3" orientation="portrait" r:id="rId1"/>
  <headerFooter alignWithMargins="0"/>
  <rowBreaks count="2" manualBreakCount="2">
    <brk id="40" max="16383" man="1"/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1"/>
  <sheetViews>
    <sheetView workbookViewId="0">
      <selection activeCell="A2" sqref="A2:A11"/>
    </sheetView>
  </sheetViews>
  <sheetFormatPr defaultRowHeight="12"/>
  <cols>
    <col min="1" max="1" width="28.875" style="6" bestFit="1" customWidth="1"/>
    <col min="2" max="2" width="9" style="20" bestFit="1" customWidth="1"/>
    <col min="3" max="3" width="14.25" style="7" customWidth="1"/>
    <col min="4" max="5" width="14" style="7" customWidth="1"/>
    <col min="6" max="6" width="16.375" style="6" bestFit="1" customWidth="1"/>
    <col min="7" max="9" width="9" style="6"/>
    <col min="10" max="10" width="9" style="7"/>
    <col min="11" max="16384" width="9" style="6"/>
  </cols>
  <sheetData>
    <row r="1" spans="1:6">
      <c r="A1" s="6" t="s">
        <v>366</v>
      </c>
      <c r="B1" s="20" t="s">
        <v>387</v>
      </c>
      <c r="C1" s="6" t="s">
        <v>367</v>
      </c>
      <c r="D1" s="7" t="s">
        <v>371</v>
      </c>
      <c r="F1" s="8" t="s">
        <v>369</v>
      </c>
    </row>
    <row r="2" spans="1:6">
      <c r="A2" s="6" t="s">
        <v>597</v>
      </c>
      <c r="B2" s="20">
        <v>1</v>
      </c>
      <c r="C2" s="6" t="s">
        <v>388</v>
      </c>
      <c r="D2" s="7" t="s">
        <v>614</v>
      </c>
      <c r="F2" s="8" t="s">
        <v>370</v>
      </c>
    </row>
    <row r="3" spans="1:6">
      <c r="A3" s="6" t="s">
        <v>598</v>
      </c>
      <c r="B3" s="20">
        <v>2</v>
      </c>
      <c r="C3" s="6" t="s">
        <v>607</v>
      </c>
      <c r="D3" s="7" t="s">
        <v>615</v>
      </c>
      <c r="F3" s="8" t="s">
        <v>372</v>
      </c>
    </row>
    <row r="4" spans="1:6">
      <c r="A4" s="6" t="s">
        <v>599</v>
      </c>
      <c r="B4" s="20">
        <v>3</v>
      </c>
      <c r="C4" s="6" t="s">
        <v>596</v>
      </c>
      <c r="D4" s="7" t="s">
        <v>616</v>
      </c>
      <c r="F4" s="8" t="s">
        <v>373</v>
      </c>
    </row>
    <row r="5" spans="1:6">
      <c r="A5" s="6" t="s">
        <v>600</v>
      </c>
      <c r="B5" s="20">
        <v>4</v>
      </c>
      <c r="C5" s="6" t="s">
        <v>609</v>
      </c>
      <c r="D5" s="7" t="s">
        <v>617</v>
      </c>
      <c r="F5" s="8" t="s">
        <v>374</v>
      </c>
    </row>
    <row r="6" spans="1:6">
      <c r="A6" s="6" t="s">
        <v>601</v>
      </c>
      <c r="B6" s="20">
        <v>5</v>
      </c>
      <c r="C6" s="6" t="s">
        <v>608</v>
      </c>
      <c r="D6" s="7" t="s">
        <v>618</v>
      </c>
      <c r="F6" s="8" t="s">
        <v>375</v>
      </c>
    </row>
    <row r="7" spans="1:6">
      <c r="A7" s="6" t="s">
        <v>602</v>
      </c>
      <c r="B7" s="20">
        <v>6</v>
      </c>
      <c r="C7" s="6" t="s">
        <v>610</v>
      </c>
      <c r="D7" s="7" t="s">
        <v>619</v>
      </c>
      <c r="F7" s="8" t="s">
        <v>376</v>
      </c>
    </row>
    <row r="8" spans="1:6">
      <c r="A8" s="6" t="s">
        <v>603</v>
      </c>
      <c r="B8" s="20">
        <v>7</v>
      </c>
      <c r="C8" s="6" t="s">
        <v>611</v>
      </c>
      <c r="D8" s="7" t="s">
        <v>620</v>
      </c>
      <c r="F8" s="8" t="s">
        <v>377</v>
      </c>
    </row>
    <row r="9" spans="1:6">
      <c r="A9" s="6" t="s">
        <v>604</v>
      </c>
      <c r="B9" s="20">
        <v>8</v>
      </c>
      <c r="C9" s="6" t="s">
        <v>612</v>
      </c>
      <c r="D9" s="7" t="s">
        <v>621</v>
      </c>
      <c r="F9" s="8" t="s">
        <v>378</v>
      </c>
    </row>
    <row r="10" spans="1:6">
      <c r="A10" s="6" t="s">
        <v>605</v>
      </c>
      <c r="B10" s="20">
        <v>9</v>
      </c>
      <c r="C10" s="6" t="s">
        <v>613</v>
      </c>
      <c r="D10" s="7" t="s">
        <v>622</v>
      </c>
    </row>
    <row r="11" spans="1:6">
      <c r="A11" s="6" t="s">
        <v>606</v>
      </c>
      <c r="B11" s="20">
        <v>10</v>
      </c>
      <c r="C11" s="6" t="s">
        <v>389</v>
      </c>
      <c r="D11" s="7" t="s">
        <v>623</v>
      </c>
    </row>
  </sheetData>
  <sheetProtection password="EEBF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52"/>
  <sheetViews>
    <sheetView workbookViewId="0">
      <selection activeCell="A7" sqref="A7"/>
    </sheetView>
  </sheetViews>
  <sheetFormatPr defaultRowHeight="12"/>
  <cols>
    <col min="1" max="1" width="16.125" style="1" bestFit="1" customWidth="1"/>
    <col min="2" max="2" width="6.75" style="2" bestFit="1" customWidth="1"/>
    <col min="3" max="16384" width="9" style="1"/>
  </cols>
  <sheetData>
    <row r="1" spans="1:2">
      <c r="A1" s="1" t="s">
        <v>30</v>
      </c>
      <c r="B1" s="2" t="s">
        <v>29</v>
      </c>
    </row>
    <row r="2" spans="1:2">
      <c r="A2" s="1" t="s">
        <v>34</v>
      </c>
      <c r="B2" s="2" t="s">
        <v>33</v>
      </c>
    </row>
    <row r="3" spans="1:2">
      <c r="A3" s="1" t="s">
        <v>66</v>
      </c>
      <c r="B3" s="2" t="s">
        <v>65</v>
      </c>
    </row>
    <row r="4" spans="1:2">
      <c r="A4" s="1" t="s">
        <v>32</v>
      </c>
      <c r="B4" s="2" t="s">
        <v>31</v>
      </c>
    </row>
    <row r="5" spans="1:2">
      <c r="A5" s="1" t="s">
        <v>40</v>
      </c>
      <c r="B5" s="2" t="s">
        <v>39</v>
      </c>
    </row>
    <row r="6" spans="1:2">
      <c r="A6" s="1" t="s">
        <v>42</v>
      </c>
      <c r="B6" s="2" t="s">
        <v>41</v>
      </c>
    </row>
    <row r="7" spans="1:2">
      <c r="A7" s="1" t="s">
        <v>50</v>
      </c>
      <c r="B7" s="2" t="s">
        <v>49</v>
      </c>
    </row>
    <row r="8" spans="1:2">
      <c r="A8" s="1" t="s">
        <v>36</v>
      </c>
      <c r="B8" s="2" t="s">
        <v>35</v>
      </c>
    </row>
    <row r="9" spans="1:2">
      <c r="A9" s="1" t="s">
        <v>46</v>
      </c>
      <c r="B9" s="2" t="s">
        <v>45</v>
      </c>
    </row>
    <row r="10" spans="1:2">
      <c r="A10" s="1" t="s">
        <v>48</v>
      </c>
      <c r="B10" s="2" t="s">
        <v>47</v>
      </c>
    </row>
    <row r="11" spans="1:2">
      <c r="A11" s="1" t="s">
        <v>54</v>
      </c>
      <c r="B11" s="2" t="s">
        <v>53</v>
      </c>
    </row>
    <row r="12" spans="1:2">
      <c r="A12" s="1" t="s">
        <v>44</v>
      </c>
      <c r="B12" s="2" t="s">
        <v>43</v>
      </c>
    </row>
    <row r="13" spans="1:2">
      <c r="A13" s="1" t="s">
        <v>60</v>
      </c>
      <c r="B13" s="2" t="s">
        <v>59</v>
      </c>
    </row>
    <row r="14" spans="1:2">
      <c r="A14" s="1" t="s">
        <v>78</v>
      </c>
      <c r="B14" s="2" t="s">
        <v>77</v>
      </c>
    </row>
    <row r="15" spans="1:2">
      <c r="A15" s="1" t="s">
        <v>56</v>
      </c>
      <c r="B15" s="2" t="s">
        <v>55</v>
      </c>
    </row>
    <row r="16" spans="1:2">
      <c r="A16" s="1" t="s">
        <v>64</v>
      </c>
      <c r="B16" s="2" t="s">
        <v>63</v>
      </c>
    </row>
    <row r="17" spans="1:2">
      <c r="A17" s="1" t="s">
        <v>58</v>
      </c>
      <c r="B17" s="2" t="s">
        <v>57</v>
      </c>
    </row>
    <row r="18" spans="1:2">
      <c r="A18" s="1" t="s">
        <v>70</v>
      </c>
      <c r="B18" s="2" t="s">
        <v>69</v>
      </c>
    </row>
    <row r="19" spans="1:2">
      <c r="A19" s="1" t="s">
        <v>72</v>
      </c>
      <c r="B19" s="2" t="s">
        <v>71</v>
      </c>
    </row>
    <row r="20" spans="1:2">
      <c r="A20" s="1" t="s">
        <v>74</v>
      </c>
      <c r="B20" s="2" t="s">
        <v>73</v>
      </c>
    </row>
    <row r="21" spans="1:2">
      <c r="A21" s="1" t="s">
        <v>76</v>
      </c>
      <c r="B21" s="2" t="s">
        <v>75</v>
      </c>
    </row>
    <row r="22" spans="1:2">
      <c r="A22" s="1" t="s">
        <v>62</v>
      </c>
      <c r="B22" s="2" t="s">
        <v>61</v>
      </c>
    </row>
    <row r="23" spans="1:2" ht="11.25" customHeight="1">
      <c r="A23" s="1" t="s">
        <v>52</v>
      </c>
      <c r="B23" s="2" t="s">
        <v>51</v>
      </c>
    </row>
    <row r="24" spans="1:2">
      <c r="A24" s="1" t="s">
        <v>68</v>
      </c>
      <c r="B24" s="2" t="s">
        <v>67</v>
      </c>
    </row>
    <row r="25" spans="1:2">
      <c r="A25" s="1" t="s">
        <v>38</v>
      </c>
      <c r="B25" s="2" t="s">
        <v>37</v>
      </c>
    </row>
    <row r="26" spans="1:2">
      <c r="A26" s="1" t="s">
        <v>442</v>
      </c>
      <c r="B26" s="2" t="s">
        <v>440</v>
      </c>
    </row>
    <row r="27" spans="1:2">
      <c r="A27" s="1" t="s">
        <v>443</v>
      </c>
      <c r="B27" s="2" t="s">
        <v>441</v>
      </c>
    </row>
    <row r="28" spans="1:2">
      <c r="A28" s="1" t="s">
        <v>169</v>
      </c>
      <c r="B28" s="2" t="s">
        <v>168</v>
      </c>
    </row>
    <row r="29" spans="1:2">
      <c r="A29" s="1" t="s">
        <v>82</v>
      </c>
      <c r="B29" s="2" t="s">
        <v>81</v>
      </c>
    </row>
    <row r="30" spans="1:2">
      <c r="A30" s="1" t="s">
        <v>84</v>
      </c>
      <c r="B30" s="2" t="s">
        <v>83</v>
      </c>
    </row>
    <row r="31" spans="1:2">
      <c r="A31" s="1" t="s">
        <v>321</v>
      </c>
      <c r="B31" s="2" t="s">
        <v>320</v>
      </c>
    </row>
    <row r="32" spans="1:2">
      <c r="A32" s="1" t="s">
        <v>323</v>
      </c>
      <c r="B32" s="2" t="s">
        <v>322</v>
      </c>
    </row>
    <row r="33" spans="1:2">
      <c r="A33" s="1" t="s">
        <v>86</v>
      </c>
      <c r="B33" s="2" t="s">
        <v>85</v>
      </c>
    </row>
    <row r="34" spans="1:2">
      <c r="A34" s="1" t="s">
        <v>88</v>
      </c>
      <c r="B34" s="2" t="s">
        <v>87</v>
      </c>
    </row>
    <row r="35" spans="1:2">
      <c r="A35" s="1" t="s">
        <v>90</v>
      </c>
      <c r="B35" s="2" t="s">
        <v>89</v>
      </c>
    </row>
    <row r="36" spans="1:2">
      <c r="A36" s="1" t="s">
        <v>100</v>
      </c>
      <c r="B36" s="2" t="s">
        <v>511</v>
      </c>
    </row>
    <row r="37" spans="1:2">
      <c r="A37" s="1" t="s">
        <v>92</v>
      </c>
      <c r="B37" s="2" t="s">
        <v>91</v>
      </c>
    </row>
    <row r="38" spans="1:2">
      <c r="A38" s="1" t="s">
        <v>94</v>
      </c>
      <c r="B38" s="2" t="s">
        <v>93</v>
      </c>
    </row>
    <row r="39" spans="1:2">
      <c r="A39" s="1" t="s">
        <v>96</v>
      </c>
      <c r="B39" s="2" t="s">
        <v>95</v>
      </c>
    </row>
    <row r="40" spans="1:2">
      <c r="A40" s="1" t="s">
        <v>98</v>
      </c>
      <c r="B40" s="2" t="s">
        <v>97</v>
      </c>
    </row>
    <row r="41" spans="1:2">
      <c r="A41" s="1" t="s">
        <v>508</v>
      </c>
      <c r="B41" s="2" t="s">
        <v>99</v>
      </c>
    </row>
    <row r="42" spans="1:2">
      <c r="A42" s="1" t="s">
        <v>507</v>
      </c>
      <c r="B42" s="2" t="s">
        <v>129</v>
      </c>
    </row>
    <row r="43" spans="1:2">
      <c r="A43" s="1" t="s">
        <v>119</v>
      </c>
      <c r="B43" s="2" t="s">
        <v>118</v>
      </c>
    </row>
    <row r="44" spans="1:2">
      <c r="A44" s="1" t="s">
        <v>120</v>
      </c>
      <c r="B44" s="2" t="s">
        <v>512</v>
      </c>
    </row>
    <row r="45" spans="1:2">
      <c r="A45" s="1" t="s">
        <v>126</v>
      </c>
      <c r="B45" s="2" t="s">
        <v>125</v>
      </c>
    </row>
    <row r="46" spans="1:2">
      <c r="A46" s="1" t="s">
        <v>124</v>
      </c>
      <c r="B46" s="2" t="s">
        <v>123</v>
      </c>
    </row>
    <row r="47" spans="1:2">
      <c r="A47" s="1" t="s">
        <v>122</v>
      </c>
      <c r="B47" s="2" t="s">
        <v>121</v>
      </c>
    </row>
    <row r="48" spans="1:2">
      <c r="A48" s="1" t="s">
        <v>509</v>
      </c>
      <c r="B48" s="2" t="s">
        <v>117</v>
      </c>
    </row>
    <row r="49" spans="1:2">
      <c r="A49" s="1" t="s">
        <v>133</v>
      </c>
      <c r="B49" s="2" t="s">
        <v>132</v>
      </c>
    </row>
    <row r="50" spans="1:2">
      <c r="A50" s="1" t="s">
        <v>135</v>
      </c>
      <c r="B50" s="2" t="s">
        <v>134</v>
      </c>
    </row>
    <row r="51" spans="1:2">
      <c r="A51" s="1" t="s">
        <v>156</v>
      </c>
      <c r="B51" s="2" t="s">
        <v>155</v>
      </c>
    </row>
    <row r="52" spans="1:2">
      <c r="A52" s="1" t="s">
        <v>150</v>
      </c>
      <c r="B52" s="2" t="s">
        <v>149</v>
      </c>
    </row>
    <row r="53" spans="1:2">
      <c r="A53" s="1" t="s">
        <v>139</v>
      </c>
      <c r="B53" s="2" t="s">
        <v>138</v>
      </c>
    </row>
    <row r="54" spans="1:2">
      <c r="A54" s="1" t="s">
        <v>142</v>
      </c>
      <c r="B54" s="2" t="s">
        <v>141</v>
      </c>
    </row>
    <row r="55" spans="1:2">
      <c r="A55" s="1" t="s">
        <v>140</v>
      </c>
      <c r="B55" s="2" t="s">
        <v>510</v>
      </c>
    </row>
    <row r="56" spans="1:2">
      <c r="A56" s="1" t="s">
        <v>144</v>
      </c>
      <c r="B56" s="2" t="s">
        <v>143</v>
      </c>
    </row>
    <row r="57" spans="1:2">
      <c r="A57" s="1" t="s">
        <v>146</v>
      </c>
      <c r="B57" s="2" t="s">
        <v>145</v>
      </c>
    </row>
    <row r="58" spans="1:2">
      <c r="A58" s="1" t="s">
        <v>154</v>
      </c>
      <c r="B58" s="2" t="s">
        <v>153</v>
      </c>
    </row>
    <row r="59" spans="1:2">
      <c r="A59" s="1" t="s">
        <v>148</v>
      </c>
      <c r="B59" s="2" t="s">
        <v>147</v>
      </c>
    </row>
    <row r="60" spans="1:2">
      <c r="A60" s="1" t="s">
        <v>158</v>
      </c>
      <c r="B60" s="2" t="s">
        <v>157</v>
      </c>
    </row>
    <row r="61" spans="1:2">
      <c r="A61" s="1" t="s">
        <v>325</v>
      </c>
      <c r="B61" s="2" t="s">
        <v>324</v>
      </c>
    </row>
    <row r="62" spans="1:2">
      <c r="A62" s="1" t="s">
        <v>161</v>
      </c>
      <c r="B62" s="2" t="s">
        <v>160</v>
      </c>
    </row>
    <row r="63" spans="1:2">
      <c r="A63" s="1" t="s">
        <v>159</v>
      </c>
      <c r="B63" s="2" t="s">
        <v>513</v>
      </c>
    </row>
    <row r="64" spans="1:2">
      <c r="A64" s="1" t="s">
        <v>165</v>
      </c>
      <c r="B64" s="2" t="s">
        <v>164</v>
      </c>
    </row>
    <row r="65" spans="1:2">
      <c r="A65" s="1" t="s">
        <v>163</v>
      </c>
      <c r="B65" s="2" t="s">
        <v>162</v>
      </c>
    </row>
    <row r="66" spans="1:2">
      <c r="A66" s="1" t="s">
        <v>179</v>
      </c>
      <c r="B66" s="2" t="s">
        <v>178</v>
      </c>
    </row>
    <row r="67" spans="1:2">
      <c r="A67" s="1" t="s">
        <v>177</v>
      </c>
      <c r="B67" s="2" t="s">
        <v>176</v>
      </c>
    </row>
    <row r="68" spans="1:2">
      <c r="A68" s="1" t="s">
        <v>175</v>
      </c>
      <c r="B68" s="2" t="s">
        <v>174</v>
      </c>
    </row>
    <row r="69" spans="1:2">
      <c r="A69" s="1" t="s">
        <v>173</v>
      </c>
      <c r="B69" s="2" t="s">
        <v>172</v>
      </c>
    </row>
    <row r="70" spans="1:2">
      <c r="A70" s="1" t="s">
        <v>102</v>
      </c>
      <c r="B70" s="2" t="s">
        <v>101</v>
      </c>
    </row>
    <row r="71" spans="1:2">
      <c r="A71" s="1" t="s">
        <v>104</v>
      </c>
      <c r="B71" s="2" t="s">
        <v>103</v>
      </c>
    </row>
    <row r="72" spans="1:2">
      <c r="A72" s="1" t="s">
        <v>106</v>
      </c>
      <c r="B72" s="2" t="s">
        <v>105</v>
      </c>
    </row>
    <row r="73" spans="1:2">
      <c r="A73" s="1" t="s">
        <v>108</v>
      </c>
      <c r="B73" s="2" t="s">
        <v>107</v>
      </c>
    </row>
    <row r="74" spans="1:2">
      <c r="A74" s="1" t="s">
        <v>110</v>
      </c>
      <c r="B74" s="2" t="s">
        <v>109</v>
      </c>
    </row>
    <row r="75" spans="1:2">
      <c r="A75" s="1" t="s">
        <v>112</v>
      </c>
      <c r="B75" s="2" t="s">
        <v>111</v>
      </c>
    </row>
    <row r="76" spans="1:2">
      <c r="A76" s="1" t="s">
        <v>114</v>
      </c>
      <c r="B76" s="2" t="s">
        <v>113</v>
      </c>
    </row>
    <row r="77" spans="1:2">
      <c r="A77" s="1" t="s">
        <v>116</v>
      </c>
      <c r="B77" s="2" t="s">
        <v>115</v>
      </c>
    </row>
    <row r="78" spans="1:2">
      <c r="A78" s="1" t="s">
        <v>128</v>
      </c>
      <c r="B78" s="2" t="s">
        <v>127</v>
      </c>
    </row>
    <row r="79" spans="1:2">
      <c r="A79" s="1" t="s">
        <v>137</v>
      </c>
      <c r="B79" s="2" t="s">
        <v>136</v>
      </c>
    </row>
    <row r="80" spans="1:2">
      <c r="A80" s="1" t="s">
        <v>152</v>
      </c>
      <c r="B80" s="2" t="s">
        <v>151</v>
      </c>
    </row>
    <row r="81" spans="1:2">
      <c r="A81" s="1" t="s">
        <v>167</v>
      </c>
      <c r="B81" s="2" t="s">
        <v>166</v>
      </c>
    </row>
    <row r="82" spans="1:2">
      <c r="A82" s="1" t="s">
        <v>183</v>
      </c>
      <c r="B82" s="2" t="s">
        <v>182</v>
      </c>
    </row>
    <row r="83" spans="1:2">
      <c r="A83" s="1" t="s">
        <v>181</v>
      </c>
      <c r="B83" s="2" t="s">
        <v>180</v>
      </c>
    </row>
    <row r="84" spans="1:2">
      <c r="A84" s="1" t="s">
        <v>188</v>
      </c>
      <c r="B84" s="2" t="s">
        <v>187</v>
      </c>
    </row>
    <row r="85" spans="1:2">
      <c r="A85" s="1" t="s">
        <v>190</v>
      </c>
      <c r="B85" s="2" t="s">
        <v>189</v>
      </c>
    </row>
    <row r="86" spans="1:2">
      <c r="A86" s="1" t="s">
        <v>131</v>
      </c>
      <c r="B86" s="2" t="s">
        <v>130</v>
      </c>
    </row>
    <row r="87" spans="1:2">
      <c r="A87" s="1" t="s">
        <v>186</v>
      </c>
      <c r="B87" s="2" t="s">
        <v>185</v>
      </c>
    </row>
    <row r="88" spans="1:2">
      <c r="A88" s="1" t="s">
        <v>171</v>
      </c>
      <c r="B88" s="2" t="s">
        <v>170</v>
      </c>
    </row>
    <row r="89" spans="1:2">
      <c r="A89" s="1" t="s">
        <v>184</v>
      </c>
      <c r="B89" s="2" t="s">
        <v>170</v>
      </c>
    </row>
    <row r="90" spans="1:2">
      <c r="A90" s="1" t="s">
        <v>226</v>
      </c>
      <c r="B90" s="2" t="s">
        <v>225</v>
      </c>
    </row>
    <row r="91" spans="1:2">
      <c r="A91" s="1" t="s">
        <v>228</v>
      </c>
      <c r="B91" s="2" t="s">
        <v>227</v>
      </c>
    </row>
    <row r="92" spans="1:2">
      <c r="A92" s="1" t="s">
        <v>230</v>
      </c>
      <c r="B92" s="2" t="s">
        <v>229</v>
      </c>
    </row>
    <row r="93" spans="1:2">
      <c r="A93" s="1" t="s">
        <v>232</v>
      </c>
      <c r="B93" s="2" t="s">
        <v>231</v>
      </c>
    </row>
    <row r="94" spans="1:2">
      <c r="A94" s="1" t="s">
        <v>234</v>
      </c>
      <c r="B94" s="2" t="s">
        <v>233</v>
      </c>
    </row>
    <row r="95" spans="1:2">
      <c r="A95" s="1" t="s">
        <v>236</v>
      </c>
      <c r="B95" s="2" t="s">
        <v>235</v>
      </c>
    </row>
    <row r="96" spans="1:2">
      <c r="A96" s="1" t="s">
        <v>238</v>
      </c>
      <c r="B96" s="2" t="s">
        <v>237</v>
      </c>
    </row>
    <row r="97" spans="1:2">
      <c r="A97" s="1" t="s">
        <v>546</v>
      </c>
      <c r="B97" s="2" t="s">
        <v>327</v>
      </c>
    </row>
    <row r="98" spans="1:2">
      <c r="A98" s="1" t="s">
        <v>328</v>
      </c>
      <c r="B98" s="2" t="s">
        <v>239</v>
      </c>
    </row>
    <row r="99" spans="1:2">
      <c r="A99" s="1" t="s">
        <v>240</v>
      </c>
      <c r="B99" s="2" t="s">
        <v>241</v>
      </c>
    </row>
    <row r="100" spans="1:2" ht="12.75" customHeight="1">
      <c r="A100" s="1" t="s">
        <v>514</v>
      </c>
      <c r="B100" s="2" t="s">
        <v>329</v>
      </c>
    </row>
    <row r="101" spans="1:2" ht="12.75" customHeight="1">
      <c r="A101" s="1" t="s">
        <v>515</v>
      </c>
      <c r="B101" s="2" t="s">
        <v>242</v>
      </c>
    </row>
    <row r="102" spans="1:2" ht="12.75" customHeight="1">
      <c r="A102" s="1" t="s">
        <v>516</v>
      </c>
      <c r="B102" s="2" t="s">
        <v>243</v>
      </c>
    </row>
    <row r="103" spans="1:2" ht="12.75" customHeight="1">
      <c r="A103" s="1" t="s">
        <v>517</v>
      </c>
      <c r="B103" s="2" t="s">
        <v>244</v>
      </c>
    </row>
    <row r="104" spans="1:2" ht="12.75" customHeight="1">
      <c r="A104" s="1" t="s">
        <v>518</v>
      </c>
      <c r="B104" s="2" t="s">
        <v>245</v>
      </c>
    </row>
    <row r="105" spans="1:2" ht="12.75" customHeight="1">
      <c r="A105" s="1" t="s">
        <v>246</v>
      </c>
      <c r="B105" s="2" t="s">
        <v>330</v>
      </c>
    </row>
    <row r="106" spans="1:2">
      <c r="A106" s="1" t="s">
        <v>331</v>
      </c>
      <c r="B106" s="2" t="s">
        <v>220</v>
      </c>
    </row>
    <row r="107" spans="1:2">
      <c r="A107" s="1" t="s">
        <v>221</v>
      </c>
      <c r="B107" s="2" t="s">
        <v>222</v>
      </c>
    </row>
    <row r="108" spans="1:2">
      <c r="A108" s="1" t="s">
        <v>223</v>
      </c>
      <c r="B108" s="2" t="s">
        <v>224</v>
      </c>
    </row>
    <row r="109" spans="1:2">
      <c r="A109" s="1" t="s">
        <v>519</v>
      </c>
      <c r="B109" s="2" t="s">
        <v>247</v>
      </c>
    </row>
    <row r="110" spans="1:2">
      <c r="A110" s="1" t="s">
        <v>520</v>
      </c>
      <c r="B110" s="2" t="s">
        <v>249</v>
      </c>
    </row>
    <row r="111" spans="1:2">
      <c r="A111" s="1" t="s">
        <v>248</v>
      </c>
      <c r="B111" s="2" t="s">
        <v>251</v>
      </c>
    </row>
    <row r="112" spans="1:2">
      <c r="A112" s="1" t="s">
        <v>250</v>
      </c>
      <c r="B112" s="2" t="s">
        <v>253</v>
      </c>
    </row>
    <row r="113" spans="1:2">
      <c r="A113" s="1" t="s">
        <v>252</v>
      </c>
      <c r="B113" s="2" t="s">
        <v>255</v>
      </c>
    </row>
    <row r="114" spans="1:2">
      <c r="A114" s="1" t="s">
        <v>254</v>
      </c>
      <c r="B114" s="2" t="s">
        <v>257</v>
      </c>
    </row>
    <row r="115" spans="1:2">
      <c r="A115" s="1" t="s">
        <v>547</v>
      </c>
      <c r="B115" s="2" t="s">
        <v>258</v>
      </c>
    </row>
    <row r="116" spans="1:2">
      <c r="A116" s="1" t="s">
        <v>256</v>
      </c>
      <c r="B116" s="2" t="s">
        <v>259</v>
      </c>
    </row>
    <row r="117" spans="1:2">
      <c r="A117" s="1" t="s">
        <v>521</v>
      </c>
      <c r="B117" s="2" t="s">
        <v>260</v>
      </c>
    </row>
    <row r="118" spans="1:2">
      <c r="A118" s="1" t="s">
        <v>522</v>
      </c>
      <c r="B118" s="2" t="s">
        <v>332</v>
      </c>
    </row>
    <row r="119" spans="1:2">
      <c r="A119" s="1" t="s">
        <v>523</v>
      </c>
      <c r="B119" s="2" t="s">
        <v>262</v>
      </c>
    </row>
    <row r="120" spans="1:2">
      <c r="A120" s="1" t="s">
        <v>261</v>
      </c>
      <c r="B120" s="2" t="s">
        <v>264</v>
      </c>
    </row>
    <row r="121" spans="1:2">
      <c r="A121" s="1" t="s">
        <v>333</v>
      </c>
      <c r="B121" s="2" t="s">
        <v>265</v>
      </c>
    </row>
    <row r="122" spans="1:2">
      <c r="A122" s="1" t="s">
        <v>548</v>
      </c>
      <c r="B122" s="2" t="s">
        <v>266</v>
      </c>
    </row>
    <row r="123" spans="1:2">
      <c r="A123" s="1" t="s">
        <v>263</v>
      </c>
      <c r="B123" s="2" t="s">
        <v>268</v>
      </c>
    </row>
    <row r="124" spans="1:2">
      <c r="A124" s="1" t="s">
        <v>524</v>
      </c>
      <c r="B124" s="2" t="s">
        <v>277</v>
      </c>
    </row>
    <row r="125" spans="1:2">
      <c r="A125" s="1" t="s">
        <v>525</v>
      </c>
      <c r="B125" s="2" t="s">
        <v>270</v>
      </c>
    </row>
    <row r="126" spans="1:2">
      <c r="A126" s="1" t="s">
        <v>267</v>
      </c>
      <c r="B126" s="2" t="s">
        <v>271</v>
      </c>
    </row>
    <row r="127" spans="1:2">
      <c r="A127" s="1" t="s">
        <v>269</v>
      </c>
      <c r="B127" s="2" t="s">
        <v>272</v>
      </c>
    </row>
    <row r="128" spans="1:2">
      <c r="A128" s="1" t="s">
        <v>549</v>
      </c>
      <c r="B128" s="2" t="s">
        <v>274</v>
      </c>
    </row>
    <row r="129" spans="1:2">
      <c r="A129" s="1" t="s">
        <v>526</v>
      </c>
      <c r="B129" s="2" t="s">
        <v>334</v>
      </c>
    </row>
    <row r="130" spans="1:2">
      <c r="A130" s="1" t="s">
        <v>527</v>
      </c>
      <c r="B130" s="2" t="s">
        <v>275</v>
      </c>
    </row>
    <row r="131" spans="1:2">
      <c r="A131" s="1" t="s">
        <v>528</v>
      </c>
      <c r="B131" s="2" t="s">
        <v>278</v>
      </c>
    </row>
    <row r="132" spans="1:2">
      <c r="A132" s="1" t="s">
        <v>273</v>
      </c>
      <c r="B132" s="2" t="s">
        <v>280</v>
      </c>
    </row>
    <row r="133" spans="1:2">
      <c r="A133" s="1" t="s">
        <v>529</v>
      </c>
      <c r="B133" s="2" t="s">
        <v>281</v>
      </c>
    </row>
    <row r="134" spans="1:2">
      <c r="A134" s="1" t="s">
        <v>276</v>
      </c>
      <c r="B134" s="2" t="s">
        <v>335</v>
      </c>
    </row>
    <row r="135" spans="1:2">
      <c r="A135" s="1" t="s">
        <v>279</v>
      </c>
      <c r="B135" s="2" t="s">
        <v>283</v>
      </c>
    </row>
    <row r="136" spans="1:2">
      <c r="A136" s="1" t="s">
        <v>530</v>
      </c>
      <c r="B136" s="2" t="s">
        <v>191</v>
      </c>
    </row>
    <row r="137" spans="1:2">
      <c r="A137" s="1" t="s">
        <v>550</v>
      </c>
      <c r="B137" s="2" t="s">
        <v>193</v>
      </c>
    </row>
    <row r="138" spans="1:2">
      <c r="A138" s="1" t="s">
        <v>551</v>
      </c>
      <c r="B138" s="2" t="s">
        <v>195</v>
      </c>
    </row>
    <row r="139" spans="1:2">
      <c r="A139" s="1" t="s">
        <v>552</v>
      </c>
      <c r="B139" s="2" t="s">
        <v>197</v>
      </c>
    </row>
    <row r="140" spans="1:2">
      <c r="A140" s="1" t="s">
        <v>553</v>
      </c>
      <c r="B140" s="2" t="s">
        <v>199</v>
      </c>
    </row>
    <row r="141" spans="1:2">
      <c r="A141" s="1" t="s">
        <v>282</v>
      </c>
      <c r="B141" s="2" t="s">
        <v>201</v>
      </c>
    </row>
    <row r="142" spans="1:2">
      <c r="A142" s="1" t="s">
        <v>336</v>
      </c>
      <c r="B142" s="2" t="s">
        <v>203</v>
      </c>
    </row>
    <row r="143" spans="1:2">
      <c r="A143" s="1" t="s">
        <v>284</v>
      </c>
      <c r="B143" s="2" t="s">
        <v>205</v>
      </c>
    </row>
    <row r="144" spans="1:2">
      <c r="A144" s="1" t="s">
        <v>554</v>
      </c>
      <c r="B144" s="2" t="s">
        <v>210</v>
      </c>
    </row>
    <row r="145" spans="1:2">
      <c r="A145" s="1" t="s">
        <v>555</v>
      </c>
      <c r="B145" s="2" t="s">
        <v>204</v>
      </c>
    </row>
    <row r="146" spans="1:2">
      <c r="A146" s="1" t="s">
        <v>556</v>
      </c>
      <c r="B146" s="2" t="s">
        <v>209</v>
      </c>
    </row>
    <row r="147" spans="1:2">
      <c r="A147" s="1" t="s">
        <v>192</v>
      </c>
      <c r="B147" s="2" t="s">
        <v>208</v>
      </c>
    </row>
    <row r="148" spans="1:2">
      <c r="A148" s="1" t="s">
        <v>194</v>
      </c>
      <c r="B148" s="2" t="s">
        <v>206</v>
      </c>
    </row>
    <row r="149" spans="1:2">
      <c r="A149" s="1" t="s">
        <v>196</v>
      </c>
      <c r="B149" s="2" t="s">
        <v>211</v>
      </c>
    </row>
    <row r="150" spans="1:2">
      <c r="A150" s="1" t="s">
        <v>198</v>
      </c>
      <c r="B150" s="2" t="s">
        <v>213</v>
      </c>
    </row>
    <row r="151" spans="1:2">
      <c r="A151" s="1" t="s">
        <v>200</v>
      </c>
      <c r="B151" s="2" t="s">
        <v>219</v>
      </c>
    </row>
    <row r="152" spans="1:2">
      <c r="A152" s="1" t="s">
        <v>202</v>
      </c>
      <c r="B152" s="2" t="s">
        <v>217</v>
      </c>
    </row>
    <row r="153" spans="1:2">
      <c r="A153" s="1" t="s">
        <v>557</v>
      </c>
      <c r="B153" s="2" t="s">
        <v>326</v>
      </c>
    </row>
    <row r="154" spans="1:2">
      <c r="A154" s="1" t="s">
        <v>531</v>
      </c>
      <c r="B154" s="2" t="s">
        <v>215</v>
      </c>
    </row>
    <row r="155" spans="1:2">
      <c r="A155" s="1" t="s">
        <v>532</v>
      </c>
      <c r="B155" s="2" t="s">
        <v>285</v>
      </c>
    </row>
    <row r="156" spans="1:2">
      <c r="A156" s="1" t="s">
        <v>533</v>
      </c>
      <c r="B156" s="2" t="s">
        <v>287</v>
      </c>
    </row>
    <row r="157" spans="1:2">
      <c r="A157" s="1" t="s">
        <v>558</v>
      </c>
      <c r="B157" s="2" t="s">
        <v>289</v>
      </c>
    </row>
    <row r="158" spans="1:2">
      <c r="A158" s="1" t="s">
        <v>571</v>
      </c>
      <c r="B158" s="2" t="s">
        <v>291</v>
      </c>
    </row>
    <row r="159" spans="1:2">
      <c r="A159" s="1" t="s">
        <v>207</v>
      </c>
      <c r="B159" s="2" t="s">
        <v>293</v>
      </c>
    </row>
    <row r="160" spans="1:2">
      <c r="A160" s="1" t="s">
        <v>212</v>
      </c>
      <c r="B160" s="2" t="s">
        <v>295</v>
      </c>
    </row>
    <row r="161" spans="1:2">
      <c r="A161" s="1" t="s">
        <v>214</v>
      </c>
      <c r="B161" s="2" t="s">
        <v>296</v>
      </c>
    </row>
    <row r="162" spans="1:2">
      <c r="A162" s="1" t="s">
        <v>534</v>
      </c>
      <c r="B162" s="2" t="s">
        <v>338</v>
      </c>
    </row>
    <row r="163" spans="1:2">
      <c r="A163" s="1" t="s">
        <v>218</v>
      </c>
      <c r="B163" s="2" t="s">
        <v>313</v>
      </c>
    </row>
    <row r="164" spans="1:2">
      <c r="A164" s="1" t="s">
        <v>535</v>
      </c>
      <c r="B164" s="2" t="s">
        <v>319</v>
      </c>
    </row>
    <row r="165" spans="1:2">
      <c r="A165" s="1" t="s">
        <v>216</v>
      </c>
      <c r="B165" s="2" t="s">
        <v>314</v>
      </c>
    </row>
    <row r="166" spans="1:2">
      <c r="A166" s="1" t="s">
        <v>286</v>
      </c>
      <c r="B166" s="2" t="s">
        <v>316</v>
      </c>
    </row>
    <row r="167" spans="1:2">
      <c r="A167" s="1" t="s">
        <v>288</v>
      </c>
      <c r="B167" s="2" t="s">
        <v>318</v>
      </c>
    </row>
    <row r="168" spans="1:2">
      <c r="A168" s="1" t="s">
        <v>290</v>
      </c>
      <c r="B168" s="2" t="s">
        <v>315</v>
      </c>
    </row>
    <row r="169" spans="1:2">
      <c r="A169" s="1" t="s">
        <v>292</v>
      </c>
      <c r="B169" s="2" t="s">
        <v>297</v>
      </c>
    </row>
    <row r="170" spans="1:2">
      <c r="A170" s="1" t="s">
        <v>294</v>
      </c>
      <c r="B170" s="2" t="s">
        <v>299</v>
      </c>
    </row>
    <row r="171" spans="1:2" ht="11.25" customHeight="1">
      <c r="A171" s="1" t="s">
        <v>536</v>
      </c>
      <c r="B171" s="2" t="s">
        <v>301</v>
      </c>
    </row>
    <row r="172" spans="1:2">
      <c r="A172" s="1" t="s">
        <v>537</v>
      </c>
      <c r="B172" s="2" t="s">
        <v>303</v>
      </c>
    </row>
    <row r="173" spans="1:2">
      <c r="A173" s="1" t="s">
        <v>538</v>
      </c>
      <c r="B173" s="2" t="s">
        <v>305</v>
      </c>
    </row>
    <row r="174" spans="1:2">
      <c r="A174" s="1" t="s">
        <v>539</v>
      </c>
      <c r="B174" s="2" t="s">
        <v>337</v>
      </c>
    </row>
    <row r="175" spans="1:2">
      <c r="A175" s="1" t="s">
        <v>540</v>
      </c>
      <c r="B175" s="2" t="s">
        <v>307</v>
      </c>
    </row>
    <row r="176" spans="1:2">
      <c r="A176" s="1" t="s">
        <v>541</v>
      </c>
      <c r="B176" s="2" t="s">
        <v>308</v>
      </c>
    </row>
    <row r="177" spans="1:2">
      <c r="A177" s="1" t="s">
        <v>317</v>
      </c>
      <c r="B177" s="2" t="s">
        <v>311</v>
      </c>
    </row>
    <row r="178" spans="1:2">
      <c r="A178" s="1" t="s">
        <v>542</v>
      </c>
      <c r="B178" s="2" t="s">
        <v>309</v>
      </c>
    </row>
    <row r="179" spans="1:2">
      <c r="A179" s="1" t="s">
        <v>543</v>
      </c>
      <c r="B179" s="2" t="s">
        <v>560</v>
      </c>
    </row>
    <row r="180" spans="1:2">
      <c r="A180" s="1" t="s">
        <v>298</v>
      </c>
      <c r="B180" s="2" t="s">
        <v>561</v>
      </c>
    </row>
    <row r="181" spans="1:2">
      <c r="A181" s="1" t="s">
        <v>300</v>
      </c>
      <c r="B181" s="2" t="s">
        <v>562</v>
      </c>
    </row>
    <row r="182" spans="1:2">
      <c r="A182" s="1" t="s">
        <v>302</v>
      </c>
      <c r="B182" s="2" t="s">
        <v>563</v>
      </c>
    </row>
    <row r="183" spans="1:2">
      <c r="A183" s="1" t="s">
        <v>304</v>
      </c>
      <c r="B183" s="2" t="s">
        <v>564</v>
      </c>
    </row>
    <row r="184" spans="1:2">
      <c r="A184" s="1" t="s">
        <v>306</v>
      </c>
      <c r="B184" s="2" t="s">
        <v>565</v>
      </c>
    </row>
    <row r="185" spans="1:2">
      <c r="A185" s="1" t="s">
        <v>544</v>
      </c>
      <c r="B185" s="2" t="s">
        <v>566</v>
      </c>
    </row>
    <row r="186" spans="1:2">
      <c r="A186" s="1" t="s">
        <v>545</v>
      </c>
      <c r="B186" s="2" t="s">
        <v>567</v>
      </c>
    </row>
    <row r="187" spans="1:2">
      <c r="A187" s="1" t="s">
        <v>559</v>
      </c>
      <c r="B187" s="2" t="s">
        <v>568</v>
      </c>
    </row>
    <row r="188" spans="1:2">
      <c r="A188" s="1" t="s">
        <v>310</v>
      </c>
      <c r="B188" s="2" t="s">
        <v>569</v>
      </c>
    </row>
    <row r="189" spans="1:2">
      <c r="A189" s="1" t="s">
        <v>312</v>
      </c>
      <c r="B189" s="2" t="s">
        <v>570</v>
      </c>
    </row>
    <row r="190" spans="1:2">
      <c r="A190" s="1" t="s">
        <v>446</v>
      </c>
      <c r="B190" s="2">
        <v>490010</v>
      </c>
    </row>
    <row r="191" spans="1:2">
      <c r="A191" s="1" t="s">
        <v>503</v>
      </c>
      <c r="B191" s="2">
        <v>490011</v>
      </c>
    </row>
    <row r="192" spans="1:2">
      <c r="A192" s="1" t="s">
        <v>447</v>
      </c>
      <c r="B192" s="2">
        <v>490012</v>
      </c>
    </row>
    <row r="193" spans="1:2">
      <c r="A193" s="1" t="s">
        <v>79</v>
      </c>
      <c r="B193" s="2">
        <v>490013</v>
      </c>
    </row>
    <row r="194" spans="1:2">
      <c r="A194" s="1" t="s">
        <v>451</v>
      </c>
      <c r="B194" s="2">
        <v>490014</v>
      </c>
    </row>
    <row r="195" spans="1:2">
      <c r="A195" s="1" t="s">
        <v>452</v>
      </c>
      <c r="B195" s="2">
        <v>490015</v>
      </c>
    </row>
    <row r="196" spans="1:2">
      <c r="A196" s="1" t="s">
        <v>453</v>
      </c>
      <c r="B196" s="2">
        <v>490016</v>
      </c>
    </row>
    <row r="197" spans="1:2">
      <c r="A197" s="1" t="s">
        <v>466</v>
      </c>
      <c r="B197" s="2">
        <v>490020</v>
      </c>
    </row>
    <row r="198" spans="1:2">
      <c r="A198" s="1" t="s">
        <v>482</v>
      </c>
      <c r="B198" s="2">
        <v>490021</v>
      </c>
    </row>
    <row r="199" spans="1:2">
      <c r="A199" s="1" t="s">
        <v>478</v>
      </c>
      <c r="B199" s="2">
        <v>490023</v>
      </c>
    </row>
    <row r="200" spans="1:2">
      <c r="A200" s="1" t="s">
        <v>479</v>
      </c>
      <c r="B200" s="2">
        <v>490024</v>
      </c>
    </row>
    <row r="201" spans="1:2">
      <c r="A201" s="1" t="s">
        <v>486</v>
      </c>
      <c r="B201" s="2">
        <v>490033</v>
      </c>
    </row>
    <row r="202" spans="1:2">
      <c r="A202" s="1" t="s">
        <v>493</v>
      </c>
      <c r="B202" s="2">
        <v>490034</v>
      </c>
    </row>
    <row r="203" spans="1:2">
      <c r="A203" s="1" t="s">
        <v>496</v>
      </c>
      <c r="B203" s="2">
        <v>490035</v>
      </c>
    </row>
    <row r="204" spans="1:2">
      <c r="A204" s="1" t="s">
        <v>499</v>
      </c>
      <c r="B204" s="2">
        <v>490040</v>
      </c>
    </row>
    <row r="205" spans="1:2">
      <c r="A205" s="1" t="s">
        <v>494</v>
      </c>
      <c r="B205" s="2">
        <v>490089</v>
      </c>
    </row>
    <row r="206" spans="1:2">
      <c r="A206" s="1" t="s">
        <v>455</v>
      </c>
      <c r="B206" s="2">
        <v>491003</v>
      </c>
    </row>
    <row r="207" spans="1:2">
      <c r="A207" s="1" t="s">
        <v>444</v>
      </c>
      <c r="B207" s="2">
        <v>491038</v>
      </c>
    </row>
    <row r="208" spans="1:2">
      <c r="A208" s="1" t="s">
        <v>445</v>
      </c>
      <c r="B208" s="2">
        <v>492018</v>
      </c>
    </row>
    <row r="209" spans="1:2">
      <c r="A209" s="1" t="s">
        <v>501</v>
      </c>
      <c r="B209" s="2">
        <v>492019</v>
      </c>
    </row>
    <row r="210" spans="1:2">
      <c r="A210" s="1" t="s">
        <v>502</v>
      </c>
      <c r="B210" s="2">
        <v>492021</v>
      </c>
    </row>
    <row r="211" spans="1:2">
      <c r="A211" s="1" t="s">
        <v>454</v>
      </c>
      <c r="B211" s="2">
        <v>492029</v>
      </c>
    </row>
    <row r="212" spans="1:2">
      <c r="A212" s="1" t="s">
        <v>459</v>
      </c>
      <c r="B212" s="2">
        <v>492035</v>
      </c>
    </row>
    <row r="213" spans="1:2">
      <c r="A213" s="1" t="s">
        <v>456</v>
      </c>
      <c r="B213" s="2">
        <v>492037</v>
      </c>
    </row>
    <row r="214" spans="1:2">
      <c r="A214" s="1" t="s">
        <v>467</v>
      </c>
      <c r="B214" s="2">
        <v>492047</v>
      </c>
    </row>
    <row r="215" spans="1:2">
      <c r="A215" s="1" t="s">
        <v>468</v>
      </c>
      <c r="B215" s="2">
        <v>492051</v>
      </c>
    </row>
    <row r="216" spans="1:2">
      <c r="A216" s="1" t="s">
        <v>469</v>
      </c>
      <c r="B216" s="2">
        <v>492052</v>
      </c>
    </row>
    <row r="217" spans="1:2">
      <c r="A217" s="1" t="s">
        <v>470</v>
      </c>
      <c r="B217" s="2">
        <v>492055</v>
      </c>
    </row>
    <row r="218" spans="1:2">
      <c r="A218" s="1" t="s">
        <v>471</v>
      </c>
      <c r="B218" s="2">
        <v>492064</v>
      </c>
    </row>
    <row r="219" spans="1:2">
      <c r="A219" s="1" t="s">
        <v>472</v>
      </c>
      <c r="B219" s="2">
        <v>492066</v>
      </c>
    </row>
    <row r="220" spans="1:2">
      <c r="A220" s="1" t="s">
        <v>465</v>
      </c>
      <c r="B220" s="2">
        <v>492070</v>
      </c>
    </row>
    <row r="221" spans="1:2">
      <c r="A221" s="1" t="s">
        <v>473</v>
      </c>
      <c r="B221" s="2">
        <v>492085</v>
      </c>
    </row>
    <row r="222" spans="1:2">
      <c r="A222" s="1" t="s">
        <v>458</v>
      </c>
      <c r="B222" s="2">
        <v>492087</v>
      </c>
    </row>
    <row r="223" spans="1:2">
      <c r="A223" s="1" t="s">
        <v>474</v>
      </c>
      <c r="B223" s="2">
        <v>492089</v>
      </c>
    </row>
    <row r="224" spans="1:2">
      <c r="A224" s="1" t="s">
        <v>475</v>
      </c>
      <c r="B224" s="2">
        <v>492090</v>
      </c>
    </row>
    <row r="225" spans="1:2">
      <c r="A225" s="1" t="s">
        <v>476</v>
      </c>
      <c r="B225" s="2">
        <v>492092</v>
      </c>
    </row>
    <row r="226" spans="1:2">
      <c r="A226" s="1" t="s">
        <v>477</v>
      </c>
      <c r="B226" s="2">
        <v>492094</v>
      </c>
    </row>
    <row r="227" spans="1:2">
      <c r="A227" s="1" t="s">
        <v>491</v>
      </c>
      <c r="B227" s="2">
        <v>492095</v>
      </c>
    </row>
    <row r="228" spans="1:2">
      <c r="A228" s="1" t="s">
        <v>480</v>
      </c>
      <c r="B228" s="2">
        <v>492100</v>
      </c>
    </row>
    <row r="229" spans="1:2">
      <c r="A229" s="1" t="s">
        <v>481</v>
      </c>
      <c r="B229" s="2">
        <v>492105</v>
      </c>
    </row>
    <row r="230" spans="1:2">
      <c r="A230" s="1" t="s">
        <v>483</v>
      </c>
      <c r="B230" s="2">
        <v>492109</v>
      </c>
    </row>
    <row r="231" spans="1:2">
      <c r="A231" s="1" t="s">
        <v>484</v>
      </c>
      <c r="B231" s="2">
        <v>492110</v>
      </c>
    </row>
    <row r="232" spans="1:2">
      <c r="A232" s="1" t="s">
        <v>460</v>
      </c>
      <c r="B232" s="2">
        <v>492114</v>
      </c>
    </row>
    <row r="233" spans="1:2">
      <c r="A233" s="1" t="s">
        <v>485</v>
      </c>
      <c r="B233" s="2">
        <v>492116</v>
      </c>
    </row>
    <row r="234" spans="1:2">
      <c r="A234" s="1" t="s">
        <v>492</v>
      </c>
      <c r="B234" s="2">
        <v>492123</v>
      </c>
    </row>
    <row r="235" spans="1:2">
      <c r="A235" s="1" t="s">
        <v>487</v>
      </c>
      <c r="B235" s="2">
        <v>492126</v>
      </c>
    </row>
    <row r="236" spans="1:2">
      <c r="A236" s="1" t="s">
        <v>488</v>
      </c>
      <c r="B236" s="2">
        <v>492133</v>
      </c>
    </row>
    <row r="237" spans="1:2">
      <c r="A237" s="1" t="s">
        <v>489</v>
      </c>
      <c r="B237" s="2">
        <v>492137</v>
      </c>
    </row>
    <row r="238" spans="1:2">
      <c r="A238" s="1" t="s">
        <v>463</v>
      </c>
      <c r="B238" s="2">
        <v>492140</v>
      </c>
    </row>
    <row r="239" spans="1:2">
      <c r="A239" s="1" t="s">
        <v>497</v>
      </c>
      <c r="B239" s="2">
        <v>492156</v>
      </c>
    </row>
    <row r="240" spans="1:2">
      <c r="A240" s="1" t="s">
        <v>498</v>
      </c>
      <c r="B240" s="2">
        <v>492158</v>
      </c>
    </row>
    <row r="241" spans="1:2">
      <c r="A241" s="1" t="s">
        <v>500</v>
      </c>
      <c r="B241" s="2">
        <v>492173</v>
      </c>
    </row>
    <row r="242" spans="1:2">
      <c r="A242" s="1" t="s">
        <v>464</v>
      </c>
      <c r="B242" s="2">
        <v>492330</v>
      </c>
    </row>
    <row r="243" spans="1:2">
      <c r="A243" s="1" t="s">
        <v>504</v>
      </c>
      <c r="B243" s="2">
        <v>492333</v>
      </c>
    </row>
    <row r="244" spans="1:2">
      <c r="A244" s="1" t="s">
        <v>457</v>
      </c>
      <c r="B244" s="2">
        <v>492337</v>
      </c>
    </row>
    <row r="245" spans="1:2">
      <c r="A245" s="1" t="s">
        <v>461</v>
      </c>
      <c r="B245" s="2">
        <v>492420</v>
      </c>
    </row>
    <row r="246" spans="1:2">
      <c r="A246" s="1" t="s">
        <v>490</v>
      </c>
      <c r="B246" s="2">
        <v>492465</v>
      </c>
    </row>
    <row r="247" spans="1:2">
      <c r="A247" s="1" t="s">
        <v>495</v>
      </c>
      <c r="B247" s="2">
        <v>492489</v>
      </c>
    </row>
    <row r="248" spans="1:2">
      <c r="A248" s="1" t="s">
        <v>462</v>
      </c>
      <c r="B248" s="2">
        <v>492532</v>
      </c>
    </row>
    <row r="249" spans="1:2">
      <c r="A249" s="1" t="s">
        <v>80</v>
      </c>
      <c r="B249" s="2">
        <v>492607</v>
      </c>
    </row>
    <row r="250" spans="1:2">
      <c r="A250" s="1" t="s">
        <v>450</v>
      </c>
      <c r="B250" s="2">
        <v>494005</v>
      </c>
    </row>
    <row r="251" spans="1:2">
      <c r="A251" s="1" t="s">
        <v>448</v>
      </c>
      <c r="B251" s="2" t="s">
        <v>505</v>
      </c>
    </row>
    <row r="252" spans="1:2">
      <c r="A252" s="1" t="s">
        <v>449</v>
      </c>
      <c r="B252" s="2" t="s">
        <v>506</v>
      </c>
    </row>
  </sheetData>
  <sheetProtection password="EEBF" sheet="1" objects="1" scenario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workbookViewId="0">
      <selection sqref="A1:XFD1048576"/>
    </sheetView>
  </sheetViews>
  <sheetFormatPr defaultRowHeight="13.5"/>
  <cols>
    <col min="1" max="1" width="5.625" style="19" customWidth="1"/>
    <col min="2" max="2" width="11" style="19" customWidth="1"/>
    <col min="3" max="3" width="15" style="19" bestFit="1" customWidth="1"/>
    <col min="4" max="4" width="5.25" style="19" customWidth="1"/>
    <col min="5" max="5" width="19.375" style="19" customWidth="1"/>
    <col min="6" max="6" width="14" style="19" customWidth="1"/>
    <col min="7" max="7" width="5.125" style="28" customWidth="1"/>
    <col min="8" max="8" width="9" style="28"/>
    <col min="9" max="9" width="5.125" style="28" customWidth="1"/>
    <col min="10" max="10" width="6.75" style="19" customWidth="1"/>
    <col min="11" max="16384" width="9" style="19"/>
  </cols>
  <sheetData>
    <row r="1" spans="1:10">
      <c r="B1" s="29" t="s">
        <v>20</v>
      </c>
      <c r="C1" s="29" t="s">
        <v>22</v>
      </c>
      <c r="D1" s="29" t="s">
        <v>346</v>
      </c>
      <c r="E1" s="29" t="s">
        <v>28</v>
      </c>
      <c r="F1" s="29" t="s">
        <v>347</v>
      </c>
      <c r="G1" s="30" t="s">
        <v>27</v>
      </c>
      <c r="H1" s="30" t="s">
        <v>342</v>
      </c>
      <c r="I1" s="30" t="s">
        <v>593</v>
      </c>
      <c r="J1" s="29" t="s">
        <v>344</v>
      </c>
    </row>
    <row r="2" spans="1:10">
      <c r="A2" s="19">
        <v>1</v>
      </c>
      <c r="B2" s="19" t="str">
        <f>'申込書（個人種目）'!R7</f>
        <v/>
      </c>
      <c r="C2" s="19" t="str">
        <f>'申込書（個人種目）'!X7</f>
        <v xml:space="preserve"> </v>
      </c>
      <c r="D2" s="19" t="str">
        <f>'申込書（個人種目）'!Y7</f>
        <v/>
      </c>
      <c r="E2" s="19" t="str">
        <f>'申込書（個人種目）'!Z7</f>
        <v/>
      </c>
      <c r="F2" s="19" t="str">
        <f>'申込書（個人種目）'!AA7</f>
        <v/>
      </c>
      <c r="G2" s="28" t="str">
        <f>'申込書（個人種目）'!AB7</f>
        <v/>
      </c>
      <c r="H2" s="28" t="str">
        <f>'申込書（個人種目）'!AC7</f>
        <v/>
      </c>
      <c r="I2" s="28" t="str">
        <f>'申込書（個人種目）'!AD7</f>
        <v/>
      </c>
      <c r="J2" s="19" t="str">
        <f>IF(ISBLANK('申込書（個人種目）'!AE7),"",'申込書（個人種目）'!AE7)</f>
        <v/>
      </c>
    </row>
    <row r="3" spans="1:10">
      <c r="A3" s="19">
        <v>2</v>
      </c>
      <c r="B3" s="19" t="str">
        <f>'申込書（個人種目）'!R8</f>
        <v/>
      </c>
      <c r="C3" s="19" t="str">
        <f>'申込書（個人種目）'!X8</f>
        <v xml:space="preserve"> </v>
      </c>
      <c r="D3" s="19" t="str">
        <f>'申込書（個人種目）'!Y8</f>
        <v/>
      </c>
      <c r="E3" s="19" t="str">
        <f>'申込書（個人種目）'!Z8</f>
        <v/>
      </c>
      <c r="F3" s="19" t="str">
        <f>'申込書（個人種目）'!AA8</f>
        <v/>
      </c>
      <c r="G3" s="28" t="str">
        <f>'申込書（個人種目）'!AB8</f>
        <v/>
      </c>
      <c r="H3" s="28" t="str">
        <f>'申込書（個人種目）'!AC8</f>
        <v/>
      </c>
      <c r="I3" s="28" t="str">
        <f>'申込書（個人種目）'!AD8</f>
        <v/>
      </c>
      <c r="J3" s="19" t="str">
        <f>IF(ISBLANK('申込書（個人種目）'!AE8),"",'申込書（個人種目）'!AE8)</f>
        <v/>
      </c>
    </row>
    <row r="4" spans="1:10">
      <c r="A4" s="19">
        <v>3</v>
      </c>
      <c r="B4" s="19" t="str">
        <f>'申込書（個人種目）'!R9</f>
        <v/>
      </c>
      <c r="C4" s="19" t="str">
        <f>'申込書（個人種目）'!X9</f>
        <v xml:space="preserve"> </v>
      </c>
      <c r="D4" s="19" t="str">
        <f>'申込書（個人種目）'!Y9</f>
        <v/>
      </c>
      <c r="E4" s="19" t="str">
        <f>'申込書（個人種目）'!Z9</f>
        <v/>
      </c>
      <c r="F4" s="19" t="str">
        <f>'申込書（個人種目）'!AA9</f>
        <v/>
      </c>
      <c r="G4" s="28" t="str">
        <f>'申込書（個人種目）'!AB9</f>
        <v/>
      </c>
      <c r="H4" s="28" t="str">
        <f>'申込書（個人種目）'!AC9</f>
        <v/>
      </c>
      <c r="I4" s="28" t="str">
        <f>'申込書（個人種目）'!AD9</f>
        <v/>
      </c>
      <c r="J4" s="19" t="str">
        <f>IF(ISBLANK('申込書（個人種目）'!AE9),"",'申込書（個人種目）'!AE9)</f>
        <v/>
      </c>
    </row>
    <row r="5" spans="1:10">
      <c r="A5" s="19">
        <v>4</v>
      </c>
      <c r="B5" s="19" t="str">
        <f>'申込書（個人種目）'!R10</f>
        <v/>
      </c>
      <c r="C5" s="19" t="str">
        <f>'申込書（個人種目）'!X10</f>
        <v xml:space="preserve"> </v>
      </c>
      <c r="D5" s="19" t="str">
        <f>'申込書（個人種目）'!Y10</f>
        <v/>
      </c>
      <c r="E5" s="19" t="str">
        <f>'申込書（個人種目）'!Z10</f>
        <v/>
      </c>
      <c r="F5" s="19" t="str">
        <f>'申込書（個人種目）'!AA10</f>
        <v/>
      </c>
      <c r="G5" s="28" t="str">
        <f>'申込書（個人種目）'!AB10</f>
        <v/>
      </c>
      <c r="H5" s="28" t="str">
        <f>'申込書（個人種目）'!AC10</f>
        <v/>
      </c>
      <c r="I5" s="28" t="str">
        <f>'申込書（個人種目）'!AD10</f>
        <v/>
      </c>
      <c r="J5" s="19" t="str">
        <f>IF(ISBLANK('申込書（個人種目）'!AE10),"",'申込書（個人種目）'!AE10)</f>
        <v/>
      </c>
    </row>
    <row r="6" spans="1:10">
      <c r="A6" s="19">
        <v>5</v>
      </c>
      <c r="B6" s="19" t="str">
        <f>'申込書（個人種目）'!R11</f>
        <v/>
      </c>
      <c r="C6" s="19" t="str">
        <f>'申込書（個人種目）'!X11</f>
        <v xml:space="preserve"> </v>
      </c>
      <c r="D6" s="19" t="str">
        <f>'申込書（個人種目）'!Y11</f>
        <v/>
      </c>
      <c r="E6" s="19" t="str">
        <f>'申込書（個人種目）'!Z11</f>
        <v/>
      </c>
      <c r="F6" s="19" t="str">
        <f>'申込書（個人種目）'!AA11</f>
        <v/>
      </c>
      <c r="G6" s="28" t="str">
        <f>'申込書（個人種目）'!AB11</f>
        <v/>
      </c>
      <c r="H6" s="28" t="str">
        <f>'申込書（個人種目）'!AC11</f>
        <v/>
      </c>
      <c r="I6" s="28" t="str">
        <f>'申込書（個人種目）'!AD11</f>
        <v/>
      </c>
      <c r="J6" s="19" t="str">
        <f>IF(ISBLANK('申込書（個人種目）'!AE11),"",'申込書（個人種目）'!AE11)</f>
        <v/>
      </c>
    </row>
    <row r="7" spans="1:10">
      <c r="A7" s="19">
        <v>6</v>
      </c>
      <c r="B7" s="19" t="str">
        <f>'申込書（個人種目）'!R12</f>
        <v/>
      </c>
      <c r="C7" s="19" t="str">
        <f>'申込書（個人種目）'!X12</f>
        <v xml:space="preserve"> </v>
      </c>
      <c r="D7" s="19" t="str">
        <f>'申込書（個人種目）'!Y12</f>
        <v/>
      </c>
      <c r="E7" s="19" t="str">
        <f>'申込書（個人種目）'!Z12</f>
        <v/>
      </c>
      <c r="F7" s="19" t="str">
        <f>'申込書（個人種目）'!AA12</f>
        <v/>
      </c>
      <c r="G7" s="28" t="str">
        <f>'申込書（個人種目）'!AB12</f>
        <v/>
      </c>
      <c r="H7" s="28" t="str">
        <f>'申込書（個人種目）'!AC12</f>
        <v/>
      </c>
      <c r="I7" s="28" t="str">
        <f>'申込書（個人種目）'!AD12</f>
        <v/>
      </c>
      <c r="J7" s="19" t="str">
        <f>IF(ISBLANK('申込書（個人種目）'!AE12),"",'申込書（個人種目）'!AE12)</f>
        <v/>
      </c>
    </row>
    <row r="8" spans="1:10">
      <c r="A8" s="19">
        <v>7</v>
      </c>
      <c r="B8" s="19" t="str">
        <f>'申込書（個人種目）'!R13</f>
        <v/>
      </c>
      <c r="C8" s="19" t="str">
        <f>'申込書（個人種目）'!X13</f>
        <v xml:space="preserve"> </v>
      </c>
      <c r="D8" s="19" t="str">
        <f>'申込書（個人種目）'!Y13</f>
        <v/>
      </c>
      <c r="E8" s="19" t="str">
        <f>'申込書（個人種目）'!Z13</f>
        <v/>
      </c>
      <c r="F8" s="19" t="str">
        <f>'申込書（個人種目）'!AA13</f>
        <v/>
      </c>
      <c r="G8" s="28" t="str">
        <f>'申込書（個人種目）'!AB13</f>
        <v/>
      </c>
      <c r="H8" s="28" t="str">
        <f>'申込書（個人種目）'!AC13</f>
        <v/>
      </c>
      <c r="I8" s="28" t="str">
        <f>'申込書（個人種目）'!AD13</f>
        <v/>
      </c>
      <c r="J8" s="19" t="str">
        <f>IF(ISBLANK('申込書（個人種目）'!AE13),"",'申込書（個人種目）'!AE13)</f>
        <v/>
      </c>
    </row>
    <row r="9" spans="1:10">
      <c r="A9" s="19">
        <v>8</v>
      </c>
      <c r="B9" s="19" t="str">
        <f>'申込書（個人種目）'!R14</f>
        <v/>
      </c>
      <c r="C9" s="19" t="str">
        <f>'申込書（個人種目）'!X14</f>
        <v xml:space="preserve"> </v>
      </c>
      <c r="D9" s="19" t="str">
        <f>'申込書（個人種目）'!Y14</f>
        <v/>
      </c>
      <c r="E9" s="19" t="str">
        <f>'申込書（個人種目）'!Z14</f>
        <v/>
      </c>
      <c r="F9" s="19" t="str">
        <f>'申込書（個人種目）'!AA14</f>
        <v/>
      </c>
      <c r="G9" s="28" t="str">
        <f>'申込書（個人種目）'!AB14</f>
        <v/>
      </c>
      <c r="H9" s="28" t="str">
        <f>'申込書（個人種目）'!AC14</f>
        <v/>
      </c>
      <c r="I9" s="28" t="str">
        <f>'申込書（個人種目）'!AD14</f>
        <v/>
      </c>
      <c r="J9" s="19" t="str">
        <f>IF(ISBLANK('申込書（個人種目）'!AE14),"",'申込書（個人種目）'!AE14)</f>
        <v/>
      </c>
    </row>
    <row r="10" spans="1:10">
      <c r="A10" s="19">
        <v>9</v>
      </c>
      <c r="B10" s="19" t="str">
        <f>'申込書（個人種目）'!R15</f>
        <v/>
      </c>
      <c r="C10" s="19" t="str">
        <f>'申込書（個人種目）'!X15</f>
        <v xml:space="preserve"> </v>
      </c>
      <c r="D10" s="19" t="str">
        <f>'申込書（個人種目）'!Y15</f>
        <v/>
      </c>
      <c r="E10" s="19" t="str">
        <f>'申込書（個人種目）'!Z15</f>
        <v/>
      </c>
      <c r="F10" s="19" t="str">
        <f>'申込書（個人種目）'!AA15</f>
        <v/>
      </c>
      <c r="G10" s="28" t="str">
        <f>'申込書（個人種目）'!AB15</f>
        <v/>
      </c>
      <c r="H10" s="28" t="str">
        <f>'申込書（個人種目）'!AC15</f>
        <v/>
      </c>
      <c r="I10" s="28" t="str">
        <f>'申込書（個人種目）'!AD15</f>
        <v/>
      </c>
      <c r="J10" s="19" t="str">
        <f>IF(ISBLANK('申込書（個人種目）'!AE15),"",'申込書（個人種目）'!AE15)</f>
        <v/>
      </c>
    </row>
    <row r="11" spans="1:10">
      <c r="A11" s="19">
        <v>10</v>
      </c>
      <c r="B11" s="19" t="str">
        <f>'申込書（個人種目）'!R16</f>
        <v/>
      </c>
      <c r="C11" s="19" t="str">
        <f>'申込書（個人種目）'!X16</f>
        <v xml:space="preserve"> </v>
      </c>
      <c r="D11" s="19" t="str">
        <f>'申込書（個人種目）'!Y16</f>
        <v/>
      </c>
      <c r="E11" s="19" t="str">
        <f>'申込書（個人種目）'!Z16</f>
        <v/>
      </c>
      <c r="F11" s="19" t="str">
        <f>'申込書（個人種目）'!AA16</f>
        <v/>
      </c>
      <c r="G11" s="28" t="str">
        <f>'申込書（個人種目）'!AB16</f>
        <v/>
      </c>
      <c r="H11" s="28" t="str">
        <f>'申込書（個人種目）'!AC16</f>
        <v/>
      </c>
      <c r="I11" s="28" t="str">
        <f>'申込書（個人種目）'!AD16</f>
        <v/>
      </c>
      <c r="J11" s="19" t="str">
        <f>IF(ISBLANK('申込書（個人種目）'!AE16),"",'申込書（個人種目）'!AE16)</f>
        <v/>
      </c>
    </row>
    <row r="12" spans="1:10">
      <c r="A12" s="19">
        <v>11</v>
      </c>
      <c r="B12" s="19" t="str">
        <f>'申込書（個人種目）'!R17</f>
        <v/>
      </c>
      <c r="C12" s="19" t="str">
        <f>'申込書（個人種目）'!X17</f>
        <v xml:space="preserve"> </v>
      </c>
      <c r="D12" s="19" t="str">
        <f>'申込書（個人種目）'!Y17</f>
        <v/>
      </c>
      <c r="E12" s="19" t="str">
        <f>'申込書（個人種目）'!Z17</f>
        <v/>
      </c>
      <c r="F12" s="19" t="str">
        <f>'申込書（個人種目）'!AA17</f>
        <v/>
      </c>
      <c r="G12" s="28" t="str">
        <f>'申込書（個人種目）'!AB17</f>
        <v/>
      </c>
      <c r="H12" s="28" t="str">
        <f>'申込書（個人種目）'!AC17</f>
        <v/>
      </c>
      <c r="I12" s="28" t="str">
        <f>'申込書（個人種目）'!AD17</f>
        <v/>
      </c>
      <c r="J12" s="19" t="str">
        <f>IF(ISBLANK('申込書（個人種目）'!AE17),"",'申込書（個人種目）'!AE17)</f>
        <v/>
      </c>
    </row>
    <row r="13" spans="1:10">
      <c r="A13" s="19">
        <v>12</v>
      </c>
      <c r="B13" s="19" t="str">
        <f>'申込書（個人種目）'!R18</f>
        <v/>
      </c>
      <c r="C13" s="19" t="str">
        <f>'申込書（個人種目）'!X18</f>
        <v xml:space="preserve"> </v>
      </c>
      <c r="D13" s="19" t="str">
        <f>'申込書（個人種目）'!Y18</f>
        <v/>
      </c>
      <c r="E13" s="19" t="str">
        <f>'申込書（個人種目）'!Z18</f>
        <v/>
      </c>
      <c r="F13" s="19" t="str">
        <f>'申込書（個人種目）'!AA18</f>
        <v/>
      </c>
      <c r="G13" s="28" t="str">
        <f>'申込書（個人種目）'!AB18</f>
        <v/>
      </c>
      <c r="H13" s="28" t="str">
        <f>'申込書（個人種目）'!AC18</f>
        <v/>
      </c>
      <c r="I13" s="28" t="str">
        <f>'申込書（個人種目）'!AD18</f>
        <v/>
      </c>
      <c r="J13" s="19" t="str">
        <f>IF(ISBLANK('申込書（個人種目）'!AE18),"",'申込書（個人種目）'!AE18)</f>
        <v/>
      </c>
    </row>
    <row r="14" spans="1:10">
      <c r="A14" s="19">
        <v>13</v>
      </c>
      <c r="B14" s="19" t="str">
        <f>'申込書（個人種目）'!R19</f>
        <v/>
      </c>
      <c r="C14" s="19" t="str">
        <f>'申込書（個人種目）'!X19</f>
        <v xml:space="preserve"> </v>
      </c>
      <c r="D14" s="19" t="str">
        <f>'申込書（個人種目）'!Y19</f>
        <v/>
      </c>
      <c r="E14" s="19" t="str">
        <f>'申込書（個人種目）'!Z19</f>
        <v/>
      </c>
      <c r="F14" s="19" t="str">
        <f>'申込書（個人種目）'!AA19</f>
        <v/>
      </c>
      <c r="G14" s="28" t="str">
        <f>'申込書（個人種目）'!AB19</f>
        <v/>
      </c>
      <c r="H14" s="28" t="str">
        <f>'申込書（個人種目）'!AC19</f>
        <v/>
      </c>
      <c r="I14" s="28" t="str">
        <f>'申込書（個人種目）'!AD19</f>
        <v/>
      </c>
      <c r="J14" s="19" t="str">
        <f>IF(ISBLANK('申込書（個人種目）'!AE19),"",'申込書（個人種目）'!AE19)</f>
        <v/>
      </c>
    </row>
    <row r="15" spans="1:10">
      <c r="A15" s="19">
        <v>14</v>
      </c>
      <c r="B15" s="19" t="str">
        <f>'申込書（個人種目）'!R20</f>
        <v/>
      </c>
      <c r="C15" s="19" t="str">
        <f>'申込書（個人種目）'!X20</f>
        <v xml:space="preserve"> </v>
      </c>
      <c r="D15" s="19" t="str">
        <f>'申込書（個人種目）'!Y20</f>
        <v/>
      </c>
      <c r="E15" s="19" t="str">
        <f>'申込書（個人種目）'!Z20</f>
        <v/>
      </c>
      <c r="F15" s="19" t="str">
        <f>'申込書（個人種目）'!AA20</f>
        <v/>
      </c>
      <c r="G15" s="28" t="str">
        <f>'申込書（個人種目）'!AB20</f>
        <v/>
      </c>
      <c r="H15" s="28" t="str">
        <f>'申込書（個人種目）'!AC20</f>
        <v/>
      </c>
      <c r="I15" s="28" t="str">
        <f>'申込書（個人種目）'!AD20</f>
        <v/>
      </c>
      <c r="J15" s="19" t="str">
        <f>IF(ISBLANK('申込書（個人種目）'!AE20),"",'申込書（個人種目）'!AE20)</f>
        <v/>
      </c>
    </row>
    <row r="16" spans="1:10">
      <c r="A16" s="19">
        <v>15</v>
      </c>
      <c r="B16" s="19" t="str">
        <f>'申込書（個人種目）'!R21</f>
        <v/>
      </c>
      <c r="C16" s="19" t="str">
        <f>'申込書（個人種目）'!X21</f>
        <v xml:space="preserve"> </v>
      </c>
      <c r="D16" s="19" t="str">
        <f>'申込書（個人種目）'!Y21</f>
        <v/>
      </c>
      <c r="E16" s="19" t="str">
        <f>'申込書（個人種目）'!Z21</f>
        <v/>
      </c>
      <c r="F16" s="19" t="str">
        <f>'申込書（個人種目）'!AA21</f>
        <v/>
      </c>
      <c r="G16" s="28" t="str">
        <f>'申込書（個人種目）'!AB21</f>
        <v/>
      </c>
      <c r="H16" s="28" t="str">
        <f>'申込書（個人種目）'!AC21</f>
        <v/>
      </c>
      <c r="I16" s="28" t="str">
        <f>'申込書（個人種目）'!AD21</f>
        <v/>
      </c>
      <c r="J16" s="19" t="str">
        <f>IF(ISBLANK('申込書（個人種目）'!AE21),"",'申込書（個人種目）'!AE21)</f>
        <v/>
      </c>
    </row>
    <row r="17" spans="1:10">
      <c r="A17" s="19">
        <v>16</v>
      </c>
      <c r="B17" s="19" t="str">
        <f>'申込書（個人種目）'!R22</f>
        <v/>
      </c>
      <c r="C17" s="19" t="str">
        <f>'申込書（個人種目）'!X22</f>
        <v xml:space="preserve"> </v>
      </c>
      <c r="D17" s="19" t="str">
        <f>'申込書（個人種目）'!Y22</f>
        <v/>
      </c>
      <c r="E17" s="19" t="str">
        <f>'申込書（個人種目）'!Z22</f>
        <v/>
      </c>
      <c r="F17" s="19" t="str">
        <f>'申込書（個人種目）'!AA22</f>
        <v/>
      </c>
      <c r="G17" s="28" t="str">
        <f>'申込書（個人種目）'!AB22</f>
        <v/>
      </c>
      <c r="H17" s="28" t="str">
        <f>'申込書（個人種目）'!AC22</f>
        <v/>
      </c>
      <c r="I17" s="28" t="str">
        <f>'申込書（個人種目）'!AD22</f>
        <v/>
      </c>
      <c r="J17" s="19" t="str">
        <f>IF(ISBLANK('申込書（個人種目）'!AE22),"",'申込書（個人種目）'!AE22)</f>
        <v/>
      </c>
    </row>
    <row r="18" spans="1:10">
      <c r="A18" s="19">
        <v>17</v>
      </c>
      <c r="B18" s="19" t="str">
        <f>'申込書（個人種目）'!R23</f>
        <v/>
      </c>
      <c r="C18" s="19" t="str">
        <f>'申込書（個人種目）'!X23</f>
        <v xml:space="preserve"> </v>
      </c>
      <c r="D18" s="19" t="str">
        <f>'申込書（個人種目）'!Y23</f>
        <v/>
      </c>
      <c r="E18" s="19" t="str">
        <f>'申込書（個人種目）'!Z23</f>
        <v/>
      </c>
      <c r="F18" s="19" t="str">
        <f>'申込書（個人種目）'!AA23</f>
        <v/>
      </c>
      <c r="G18" s="28" t="str">
        <f>'申込書（個人種目）'!AB23</f>
        <v/>
      </c>
      <c r="H18" s="28" t="str">
        <f>'申込書（個人種目）'!AC23</f>
        <v/>
      </c>
      <c r="I18" s="28" t="str">
        <f>'申込書（個人種目）'!AD23</f>
        <v/>
      </c>
      <c r="J18" s="19" t="str">
        <f>IF(ISBLANK('申込書（個人種目）'!AE23),"",'申込書（個人種目）'!AE23)</f>
        <v/>
      </c>
    </row>
    <row r="19" spans="1:10">
      <c r="A19" s="19">
        <v>18</v>
      </c>
      <c r="B19" s="19" t="str">
        <f>'申込書（個人種目）'!R24</f>
        <v/>
      </c>
      <c r="C19" s="19" t="str">
        <f>'申込書（個人種目）'!X24</f>
        <v xml:space="preserve"> </v>
      </c>
      <c r="D19" s="19" t="str">
        <f>'申込書（個人種目）'!Y24</f>
        <v/>
      </c>
      <c r="E19" s="19" t="str">
        <f>'申込書（個人種目）'!Z24</f>
        <v/>
      </c>
      <c r="F19" s="19" t="str">
        <f>'申込書（個人種目）'!AA24</f>
        <v/>
      </c>
      <c r="G19" s="28" t="str">
        <f>'申込書（個人種目）'!AB24</f>
        <v/>
      </c>
      <c r="H19" s="28" t="str">
        <f>'申込書（個人種目）'!AC24</f>
        <v/>
      </c>
      <c r="I19" s="28" t="str">
        <f>'申込書（個人種目）'!AD24</f>
        <v/>
      </c>
      <c r="J19" s="19" t="str">
        <f>IF(ISBLANK('申込書（個人種目）'!AE24),"",'申込書（個人種目）'!AE24)</f>
        <v/>
      </c>
    </row>
    <row r="20" spans="1:10">
      <c r="A20" s="19">
        <v>19</v>
      </c>
      <c r="B20" s="19" t="str">
        <f>'申込書（個人種目）'!R25</f>
        <v/>
      </c>
      <c r="C20" s="19" t="str">
        <f>'申込書（個人種目）'!X25</f>
        <v xml:space="preserve"> </v>
      </c>
      <c r="D20" s="19" t="str">
        <f>'申込書（個人種目）'!Y25</f>
        <v/>
      </c>
      <c r="E20" s="19" t="str">
        <f>'申込書（個人種目）'!Z25</f>
        <v/>
      </c>
      <c r="F20" s="19" t="str">
        <f>'申込書（個人種目）'!AA25</f>
        <v/>
      </c>
      <c r="G20" s="28" t="str">
        <f>'申込書（個人種目）'!AB25</f>
        <v/>
      </c>
      <c r="H20" s="28" t="str">
        <f>'申込書（個人種目）'!AC25</f>
        <v/>
      </c>
      <c r="I20" s="28" t="str">
        <f>'申込書（個人種目）'!AD25</f>
        <v/>
      </c>
      <c r="J20" s="19" t="str">
        <f>IF(ISBLANK('申込書（個人種目）'!AE25),"",'申込書（個人種目）'!AE25)</f>
        <v/>
      </c>
    </row>
    <row r="21" spans="1:10">
      <c r="A21" s="19">
        <v>20</v>
      </c>
      <c r="B21" s="19" t="str">
        <f>'申込書（個人種目）'!R26</f>
        <v/>
      </c>
      <c r="C21" s="19" t="str">
        <f>'申込書（個人種目）'!X26</f>
        <v xml:space="preserve"> </v>
      </c>
      <c r="D21" s="19" t="str">
        <f>'申込書（個人種目）'!Y26</f>
        <v/>
      </c>
      <c r="E21" s="19" t="str">
        <f>'申込書（個人種目）'!Z26</f>
        <v/>
      </c>
      <c r="F21" s="19" t="str">
        <f>'申込書（個人種目）'!AA26</f>
        <v/>
      </c>
      <c r="G21" s="28" t="str">
        <f>'申込書（個人種目）'!AB26</f>
        <v/>
      </c>
      <c r="H21" s="28" t="str">
        <f>'申込書（個人種目）'!AC26</f>
        <v/>
      </c>
      <c r="I21" s="28" t="str">
        <f>'申込書（個人種目）'!AD26</f>
        <v/>
      </c>
      <c r="J21" s="19" t="str">
        <f>IF(ISBLANK('申込書（個人種目）'!AE26),"",'申込書（個人種目）'!AE26)</f>
        <v/>
      </c>
    </row>
    <row r="22" spans="1:10">
      <c r="A22" s="19">
        <v>21</v>
      </c>
      <c r="B22" s="19" t="str">
        <f>'申込書（個人種目）'!R27</f>
        <v/>
      </c>
      <c r="C22" s="19" t="str">
        <f>'申込書（個人種目）'!X27</f>
        <v xml:space="preserve"> </v>
      </c>
      <c r="D22" s="19" t="str">
        <f>'申込書（個人種目）'!Y27</f>
        <v/>
      </c>
      <c r="E22" s="19" t="str">
        <f>'申込書（個人種目）'!Z27</f>
        <v/>
      </c>
      <c r="F22" s="19" t="str">
        <f>'申込書（個人種目）'!AA27</f>
        <v/>
      </c>
      <c r="G22" s="28" t="str">
        <f>'申込書（個人種目）'!AB27</f>
        <v/>
      </c>
      <c r="H22" s="28" t="str">
        <f>'申込書（個人種目）'!AC27</f>
        <v/>
      </c>
      <c r="I22" s="28" t="str">
        <f>'申込書（個人種目）'!AD27</f>
        <v/>
      </c>
      <c r="J22" s="19" t="str">
        <f>IF(ISBLANK('申込書（個人種目）'!AE27),"",'申込書（個人種目）'!AE27)</f>
        <v/>
      </c>
    </row>
    <row r="23" spans="1:10">
      <c r="A23" s="19">
        <v>22</v>
      </c>
      <c r="B23" s="19" t="str">
        <f>'申込書（個人種目）'!R28</f>
        <v/>
      </c>
      <c r="C23" s="19" t="str">
        <f>'申込書（個人種目）'!X28</f>
        <v xml:space="preserve"> </v>
      </c>
      <c r="D23" s="19" t="str">
        <f>'申込書（個人種目）'!Y28</f>
        <v/>
      </c>
      <c r="E23" s="19" t="str">
        <f>'申込書（個人種目）'!Z28</f>
        <v/>
      </c>
      <c r="F23" s="19" t="str">
        <f>'申込書（個人種目）'!AA28</f>
        <v/>
      </c>
      <c r="G23" s="28" t="str">
        <f>'申込書（個人種目）'!AB28</f>
        <v/>
      </c>
      <c r="H23" s="28" t="str">
        <f>'申込書（個人種目）'!AC28</f>
        <v/>
      </c>
      <c r="I23" s="28" t="str">
        <f>'申込書（個人種目）'!AD28</f>
        <v/>
      </c>
      <c r="J23" s="19" t="str">
        <f>IF(ISBLANK('申込書（個人種目）'!AE28),"",'申込書（個人種目）'!AE28)</f>
        <v/>
      </c>
    </row>
    <row r="24" spans="1:10">
      <c r="A24" s="19">
        <v>23</v>
      </c>
      <c r="B24" s="19" t="str">
        <f>'申込書（個人種目）'!R29</f>
        <v/>
      </c>
      <c r="C24" s="19" t="str">
        <f>'申込書（個人種目）'!X29</f>
        <v xml:space="preserve"> </v>
      </c>
      <c r="D24" s="19" t="str">
        <f>'申込書（個人種目）'!Y29</f>
        <v/>
      </c>
      <c r="E24" s="19" t="str">
        <f>'申込書（個人種目）'!Z29</f>
        <v/>
      </c>
      <c r="F24" s="19" t="str">
        <f>'申込書（個人種目）'!AA29</f>
        <v/>
      </c>
      <c r="G24" s="28" t="str">
        <f>'申込書（個人種目）'!AB29</f>
        <v/>
      </c>
      <c r="H24" s="28" t="str">
        <f>'申込書（個人種目）'!AC29</f>
        <v/>
      </c>
      <c r="I24" s="28" t="str">
        <f>'申込書（個人種目）'!AD29</f>
        <v/>
      </c>
      <c r="J24" s="19" t="str">
        <f>IF(ISBLANK('申込書（個人種目）'!AE29),"",'申込書（個人種目）'!AE29)</f>
        <v/>
      </c>
    </row>
    <row r="25" spans="1:10">
      <c r="A25" s="19">
        <v>24</v>
      </c>
      <c r="B25" s="19" t="str">
        <f>'申込書（個人種目）'!R30</f>
        <v/>
      </c>
      <c r="C25" s="19" t="str">
        <f>'申込書（個人種目）'!X30</f>
        <v xml:space="preserve"> </v>
      </c>
      <c r="D25" s="19" t="str">
        <f>'申込書（個人種目）'!Y30</f>
        <v/>
      </c>
      <c r="E25" s="19" t="str">
        <f>'申込書（個人種目）'!Z30</f>
        <v/>
      </c>
      <c r="F25" s="19" t="str">
        <f>'申込書（個人種目）'!AA30</f>
        <v/>
      </c>
      <c r="G25" s="28" t="str">
        <f>'申込書（個人種目）'!AB30</f>
        <v/>
      </c>
      <c r="H25" s="28" t="str">
        <f>'申込書（個人種目）'!AC30</f>
        <v/>
      </c>
      <c r="I25" s="28" t="str">
        <f>'申込書（個人種目）'!AD30</f>
        <v/>
      </c>
      <c r="J25" s="19" t="str">
        <f>IF(ISBLANK('申込書（個人種目）'!AE30),"",'申込書（個人種目）'!AE30)</f>
        <v/>
      </c>
    </row>
    <row r="26" spans="1:10">
      <c r="A26" s="19">
        <v>25</v>
      </c>
      <c r="B26" s="19" t="str">
        <f>'申込書（個人種目）'!R31</f>
        <v/>
      </c>
      <c r="C26" s="19" t="str">
        <f>'申込書（個人種目）'!X31</f>
        <v xml:space="preserve"> </v>
      </c>
      <c r="D26" s="19" t="str">
        <f>'申込書（個人種目）'!Y31</f>
        <v/>
      </c>
      <c r="E26" s="19" t="str">
        <f>'申込書（個人種目）'!Z31</f>
        <v/>
      </c>
      <c r="F26" s="19" t="str">
        <f>'申込書（個人種目）'!AA31</f>
        <v/>
      </c>
      <c r="G26" s="28" t="str">
        <f>'申込書（個人種目）'!AB31</f>
        <v/>
      </c>
      <c r="H26" s="28" t="str">
        <f>'申込書（個人種目）'!AC31</f>
        <v/>
      </c>
      <c r="I26" s="28" t="str">
        <f>'申込書（個人種目）'!AD31</f>
        <v/>
      </c>
      <c r="J26" s="19" t="str">
        <f>IF(ISBLANK('申込書（個人種目）'!AE31),"",'申込書（個人種目）'!AE31)</f>
        <v/>
      </c>
    </row>
    <row r="27" spans="1:10">
      <c r="A27" s="19">
        <v>26</v>
      </c>
      <c r="B27" s="19" t="str">
        <f>'申込書（個人種目）'!R47</f>
        <v/>
      </c>
      <c r="C27" s="19" t="str">
        <f>'申込書（個人種目）'!X47</f>
        <v xml:space="preserve"> </v>
      </c>
      <c r="D27" s="19" t="str">
        <f>'申込書（個人種目）'!Y47</f>
        <v/>
      </c>
      <c r="E27" s="19" t="str">
        <f>'申込書（個人種目）'!Z47</f>
        <v/>
      </c>
      <c r="F27" s="19" t="str">
        <f>'申込書（個人種目）'!AA47</f>
        <v/>
      </c>
      <c r="G27" s="28" t="str">
        <f>'申込書（個人種目）'!AB47</f>
        <v/>
      </c>
      <c r="H27" s="28" t="str">
        <f>'申込書（個人種目）'!AC47</f>
        <v/>
      </c>
      <c r="I27" s="28" t="str">
        <f>'申込書（個人種目）'!AD47</f>
        <v/>
      </c>
      <c r="J27" s="19" t="str">
        <f>IF(ISBLANK('申込書（個人種目）'!AE47),"",'申込書（個人種目）'!AE47)</f>
        <v/>
      </c>
    </row>
    <row r="28" spans="1:10">
      <c r="A28" s="19">
        <v>27</v>
      </c>
      <c r="B28" s="19" t="str">
        <f>'申込書（個人種目）'!R48</f>
        <v/>
      </c>
      <c r="C28" s="19" t="str">
        <f>'申込書（個人種目）'!X48</f>
        <v xml:space="preserve"> </v>
      </c>
      <c r="D28" s="19" t="str">
        <f>'申込書（個人種目）'!Y48</f>
        <v/>
      </c>
      <c r="E28" s="19" t="str">
        <f>'申込書（個人種目）'!Z48</f>
        <v/>
      </c>
      <c r="F28" s="19" t="str">
        <f>'申込書（個人種目）'!AA48</f>
        <v/>
      </c>
      <c r="G28" s="28" t="str">
        <f>'申込書（個人種目）'!AB48</f>
        <v/>
      </c>
      <c r="H28" s="28" t="str">
        <f>'申込書（個人種目）'!AC48</f>
        <v/>
      </c>
      <c r="I28" s="28" t="str">
        <f>'申込書（個人種目）'!AD48</f>
        <v/>
      </c>
      <c r="J28" s="19" t="str">
        <f>IF(ISBLANK('申込書（個人種目）'!AE48),"",'申込書（個人種目）'!AE48)</f>
        <v/>
      </c>
    </row>
    <row r="29" spans="1:10">
      <c r="A29" s="19">
        <v>28</v>
      </c>
      <c r="B29" s="19" t="str">
        <f>'申込書（個人種目）'!R49</f>
        <v/>
      </c>
      <c r="C29" s="19" t="str">
        <f>'申込書（個人種目）'!X49</f>
        <v xml:space="preserve"> </v>
      </c>
      <c r="D29" s="19" t="str">
        <f>'申込書（個人種目）'!Y49</f>
        <v/>
      </c>
      <c r="E29" s="19" t="str">
        <f>'申込書（個人種目）'!Z49</f>
        <v/>
      </c>
      <c r="F29" s="19" t="str">
        <f>'申込書（個人種目）'!AA49</f>
        <v/>
      </c>
      <c r="G29" s="28" t="str">
        <f>'申込書（個人種目）'!AB49</f>
        <v/>
      </c>
      <c r="H29" s="28" t="str">
        <f>'申込書（個人種目）'!AC49</f>
        <v/>
      </c>
      <c r="I29" s="28" t="str">
        <f>'申込書（個人種目）'!AD49</f>
        <v/>
      </c>
      <c r="J29" s="19" t="str">
        <f>IF(ISBLANK('申込書（個人種目）'!AE49),"",'申込書（個人種目）'!AE49)</f>
        <v/>
      </c>
    </row>
    <row r="30" spans="1:10">
      <c r="A30" s="19">
        <v>29</v>
      </c>
      <c r="B30" s="19" t="str">
        <f>'申込書（個人種目）'!R50</f>
        <v/>
      </c>
      <c r="C30" s="19" t="str">
        <f>'申込書（個人種目）'!X50</f>
        <v xml:space="preserve"> </v>
      </c>
      <c r="D30" s="19" t="str">
        <f>'申込書（個人種目）'!Y50</f>
        <v/>
      </c>
      <c r="E30" s="19" t="str">
        <f>'申込書（個人種目）'!Z50</f>
        <v/>
      </c>
      <c r="F30" s="19" t="str">
        <f>'申込書（個人種目）'!AA50</f>
        <v/>
      </c>
      <c r="G30" s="28" t="str">
        <f>'申込書（個人種目）'!AB50</f>
        <v/>
      </c>
      <c r="H30" s="28" t="str">
        <f>'申込書（個人種目）'!AC50</f>
        <v/>
      </c>
      <c r="I30" s="28" t="str">
        <f>'申込書（個人種目）'!AD50</f>
        <v/>
      </c>
      <c r="J30" s="19" t="str">
        <f>IF(ISBLANK('申込書（個人種目）'!AE50),"",'申込書（個人種目）'!AE50)</f>
        <v/>
      </c>
    </row>
    <row r="31" spans="1:10">
      <c r="A31" s="19">
        <v>30</v>
      </c>
      <c r="B31" s="19" t="str">
        <f>'申込書（個人種目）'!R51</f>
        <v/>
      </c>
      <c r="C31" s="19" t="str">
        <f>'申込書（個人種目）'!X51</f>
        <v xml:space="preserve"> </v>
      </c>
      <c r="D31" s="19" t="str">
        <f>'申込書（個人種目）'!Y51</f>
        <v/>
      </c>
      <c r="E31" s="19" t="str">
        <f>'申込書（個人種目）'!Z51</f>
        <v/>
      </c>
      <c r="F31" s="19" t="str">
        <f>'申込書（個人種目）'!AA51</f>
        <v/>
      </c>
      <c r="G31" s="28" t="str">
        <f>'申込書（個人種目）'!AB51</f>
        <v/>
      </c>
      <c r="H31" s="28" t="str">
        <f>'申込書（個人種目）'!AC51</f>
        <v/>
      </c>
      <c r="I31" s="28" t="str">
        <f>'申込書（個人種目）'!AD51</f>
        <v/>
      </c>
      <c r="J31" s="19" t="str">
        <f>IF(ISBLANK('申込書（個人種目）'!AE51),"",'申込書（個人種目）'!AE51)</f>
        <v/>
      </c>
    </row>
    <row r="32" spans="1:10">
      <c r="A32" s="19">
        <v>31</v>
      </c>
      <c r="B32" s="19" t="str">
        <f>'申込書（個人種目）'!R52</f>
        <v/>
      </c>
      <c r="C32" s="19" t="str">
        <f>'申込書（個人種目）'!X52</f>
        <v xml:space="preserve"> </v>
      </c>
      <c r="D32" s="19" t="str">
        <f>'申込書（個人種目）'!Y52</f>
        <v/>
      </c>
      <c r="E32" s="19" t="str">
        <f>'申込書（個人種目）'!Z52</f>
        <v/>
      </c>
      <c r="F32" s="19" t="str">
        <f>'申込書（個人種目）'!AA52</f>
        <v/>
      </c>
      <c r="G32" s="28" t="str">
        <f>'申込書（個人種目）'!AB52</f>
        <v/>
      </c>
      <c r="H32" s="28" t="str">
        <f>'申込書（個人種目）'!AC52</f>
        <v/>
      </c>
      <c r="I32" s="28" t="str">
        <f>'申込書（個人種目）'!AD52</f>
        <v/>
      </c>
      <c r="J32" s="19" t="str">
        <f>IF(ISBLANK('申込書（個人種目）'!AE52),"",'申込書（個人種目）'!AE52)</f>
        <v/>
      </c>
    </row>
    <row r="33" spans="1:10">
      <c r="A33" s="19">
        <v>32</v>
      </c>
      <c r="B33" s="19" t="str">
        <f>'申込書（個人種目）'!R53</f>
        <v/>
      </c>
      <c r="C33" s="19" t="str">
        <f>'申込書（個人種目）'!X53</f>
        <v xml:space="preserve"> </v>
      </c>
      <c r="D33" s="19" t="str">
        <f>'申込書（個人種目）'!Y53</f>
        <v/>
      </c>
      <c r="E33" s="19" t="str">
        <f>'申込書（個人種目）'!Z53</f>
        <v/>
      </c>
      <c r="F33" s="19" t="str">
        <f>'申込書（個人種目）'!AA53</f>
        <v/>
      </c>
      <c r="G33" s="28" t="str">
        <f>'申込書（個人種目）'!AB53</f>
        <v/>
      </c>
      <c r="H33" s="28" t="str">
        <f>'申込書（個人種目）'!AC53</f>
        <v/>
      </c>
      <c r="I33" s="28" t="str">
        <f>'申込書（個人種目）'!AD53</f>
        <v/>
      </c>
      <c r="J33" s="19" t="str">
        <f>IF(ISBLANK('申込書（個人種目）'!AE53),"",'申込書（個人種目）'!AE53)</f>
        <v/>
      </c>
    </row>
    <row r="34" spans="1:10">
      <c r="A34" s="19">
        <v>33</v>
      </c>
      <c r="B34" s="19" t="str">
        <f>'申込書（個人種目）'!R54</f>
        <v/>
      </c>
      <c r="C34" s="19" t="str">
        <f>'申込書（個人種目）'!X54</f>
        <v xml:space="preserve"> </v>
      </c>
      <c r="D34" s="19" t="str">
        <f>'申込書（個人種目）'!Y54</f>
        <v/>
      </c>
      <c r="E34" s="19" t="str">
        <f>'申込書（個人種目）'!Z54</f>
        <v/>
      </c>
      <c r="F34" s="19" t="str">
        <f>'申込書（個人種目）'!AA54</f>
        <v/>
      </c>
      <c r="G34" s="28" t="str">
        <f>'申込書（個人種目）'!AB54</f>
        <v/>
      </c>
      <c r="H34" s="28" t="str">
        <f>'申込書（個人種目）'!AC54</f>
        <v/>
      </c>
      <c r="I34" s="28" t="str">
        <f>'申込書（個人種目）'!AD54</f>
        <v/>
      </c>
      <c r="J34" s="19" t="str">
        <f>IF(ISBLANK('申込書（個人種目）'!AE54),"",'申込書（個人種目）'!AE54)</f>
        <v/>
      </c>
    </row>
    <row r="35" spans="1:10">
      <c r="A35" s="19">
        <v>34</v>
      </c>
      <c r="B35" s="19" t="str">
        <f>'申込書（個人種目）'!R55</f>
        <v/>
      </c>
      <c r="C35" s="19" t="str">
        <f>'申込書（個人種目）'!X55</f>
        <v xml:space="preserve"> </v>
      </c>
      <c r="D35" s="19" t="str">
        <f>'申込書（個人種目）'!Y55</f>
        <v/>
      </c>
      <c r="E35" s="19" t="str">
        <f>'申込書（個人種目）'!Z55</f>
        <v/>
      </c>
      <c r="F35" s="19" t="str">
        <f>'申込書（個人種目）'!AA55</f>
        <v/>
      </c>
      <c r="G35" s="28" t="str">
        <f>'申込書（個人種目）'!AB55</f>
        <v/>
      </c>
      <c r="H35" s="28" t="str">
        <f>'申込書（個人種目）'!AC55</f>
        <v/>
      </c>
      <c r="I35" s="28" t="str">
        <f>'申込書（個人種目）'!AD55</f>
        <v/>
      </c>
      <c r="J35" s="19" t="str">
        <f>IF(ISBLANK('申込書（個人種目）'!AE55),"",'申込書（個人種目）'!AE55)</f>
        <v/>
      </c>
    </row>
    <row r="36" spans="1:10">
      <c r="A36" s="19">
        <v>35</v>
      </c>
      <c r="B36" s="19" t="str">
        <f>'申込書（個人種目）'!R56</f>
        <v/>
      </c>
      <c r="C36" s="19" t="str">
        <f>'申込書（個人種目）'!X56</f>
        <v xml:space="preserve"> </v>
      </c>
      <c r="D36" s="19" t="str">
        <f>'申込書（個人種目）'!Y56</f>
        <v/>
      </c>
      <c r="E36" s="19" t="str">
        <f>'申込書（個人種目）'!Z56</f>
        <v/>
      </c>
      <c r="F36" s="19" t="str">
        <f>'申込書（個人種目）'!AA56</f>
        <v/>
      </c>
      <c r="G36" s="28" t="str">
        <f>'申込書（個人種目）'!AB56</f>
        <v/>
      </c>
      <c r="H36" s="28" t="str">
        <f>'申込書（個人種目）'!AC56</f>
        <v/>
      </c>
      <c r="I36" s="28" t="str">
        <f>'申込書（個人種目）'!AD56</f>
        <v/>
      </c>
      <c r="J36" s="19" t="str">
        <f>IF(ISBLANK('申込書（個人種目）'!AE56),"",'申込書（個人種目）'!AE56)</f>
        <v/>
      </c>
    </row>
    <row r="37" spans="1:10">
      <c r="A37" s="19">
        <v>36</v>
      </c>
      <c r="B37" s="19" t="str">
        <f>'申込書（個人種目）'!R57</f>
        <v/>
      </c>
      <c r="C37" s="19" t="str">
        <f>'申込書（個人種目）'!X57</f>
        <v xml:space="preserve"> </v>
      </c>
      <c r="D37" s="19" t="str">
        <f>'申込書（個人種目）'!Y57</f>
        <v/>
      </c>
      <c r="E37" s="19" t="str">
        <f>'申込書（個人種目）'!Z57</f>
        <v/>
      </c>
      <c r="F37" s="19" t="str">
        <f>'申込書（個人種目）'!AA57</f>
        <v/>
      </c>
      <c r="G37" s="28" t="str">
        <f>'申込書（個人種目）'!AB57</f>
        <v/>
      </c>
      <c r="H37" s="28" t="str">
        <f>'申込書（個人種目）'!AC57</f>
        <v/>
      </c>
      <c r="I37" s="28" t="str">
        <f>'申込書（個人種目）'!AD57</f>
        <v/>
      </c>
      <c r="J37" s="19" t="str">
        <f>IF(ISBLANK('申込書（個人種目）'!AE57),"",'申込書（個人種目）'!AE57)</f>
        <v/>
      </c>
    </row>
    <row r="38" spans="1:10">
      <c r="A38" s="19">
        <v>37</v>
      </c>
      <c r="B38" s="19" t="str">
        <f>'申込書（個人種目）'!R58</f>
        <v/>
      </c>
      <c r="C38" s="19" t="str">
        <f>'申込書（個人種目）'!X58</f>
        <v xml:space="preserve"> </v>
      </c>
      <c r="D38" s="19" t="str">
        <f>'申込書（個人種目）'!Y58</f>
        <v/>
      </c>
      <c r="E38" s="19" t="str">
        <f>'申込書（個人種目）'!Z58</f>
        <v/>
      </c>
      <c r="F38" s="19" t="str">
        <f>'申込書（個人種目）'!AA58</f>
        <v/>
      </c>
      <c r="G38" s="28" t="str">
        <f>'申込書（個人種目）'!AB58</f>
        <v/>
      </c>
      <c r="H38" s="28" t="str">
        <f>'申込書（個人種目）'!AC58</f>
        <v/>
      </c>
      <c r="I38" s="28" t="str">
        <f>'申込書（個人種目）'!AD58</f>
        <v/>
      </c>
      <c r="J38" s="19" t="str">
        <f>IF(ISBLANK('申込書（個人種目）'!AE58),"",'申込書（個人種目）'!AE58)</f>
        <v/>
      </c>
    </row>
    <row r="39" spans="1:10">
      <c r="A39" s="19">
        <v>38</v>
      </c>
      <c r="B39" s="19" t="str">
        <f>'申込書（個人種目）'!R59</f>
        <v/>
      </c>
      <c r="C39" s="19" t="str">
        <f>'申込書（個人種目）'!X59</f>
        <v xml:space="preserve"> </v>
      </c>
      <c r="D39" s="19" t="str">
        <f>'申込書（個人種目）'!Y59</f>
        <v/>
      </c>
      <c r="E39" s="19" t="str">
        <f>'申込書（個人種目）'!Z59</f>
        <v/>
      </c>
      <c r="F39" s="19" t="str">
        <f>'申込書（個人種目）'!AA59</f>
        <v/>
      </c>
      <c r="G39" s="28" t="str">
        <f>'申込書（個人種目）'!AB59</f>
        <v/>
      </c>
      <c r="H39" s="28" t="str">
        <f>'申込書（個人種目）'!AC59</f>
        <v/>
      </c>
      <c r="I39" s="28" t="str">
        <f>'申込書（個人種目）'!AD59</f>
        <v/>
      </c>
      <c r="J39" s="19" t="str">
        <f>IF(ISBLANK('申込書（個人種目）'!AE59),"",'申込書（個人種目）'!AE59)</f>
        <v/>
      </c>
    </row>
    <row r="40" spans="1:10">
      <c r="A40" s="19">
        <v>39</v>
      </c>
      <c r="B40" s="19" t="str">
        <f>'申込書（個人種目）'!R60</f>
        <v/>
      </c>
      <c r="C40" s="19" t="str">
        <f>'申込書（個人種目）'!X60</f>
        <v xml:space="preserve"> </v>
      </c>
      <c r="D40" s="19" t="str">
        <f>'申込書（個人種目）'!Y60</f>
        <v/>
      </c>
      <c r="E40" s="19" t="str">
        <f>'申込書（個人種目）'!Z60</f>
        <v/>
      </c>
      <c r="F40" s="19" t="str">
        <f>'申込書（個人種目）'!AA60</f>
        <v/>
      </c>
      <c r="G40" s="28" t="str">
        <f>'申込書（個人種目）'!AB60</f>
        <v/>
      </c>
      <c r="H40" s="28" t="str">
        <f>'申込書（個人種目）'!AC60</f>
        <v/>
      </c>
      <c r="I40" s="28" t="str">
        <f>'申込書（個人種目）'!AD60</f>
        <v/>
      </c>
      <c r="J40" s="19" t="str">
        <f>IF(ISBLANK('申込書（個人種目）'!AE60),"",'申込書（個人種目）'!AE60)</f>
        <v/>
      </c>
    </row>
    <row r="41" spans="1:10">
      <c r="A41" s="19">
        <v>40</v>
      </c>
      <c r="B41" s="19" t="str">
        <f>'申込書（個人種目）'!R61</f>
        <v/>
      </c>
      <c r="C41" s="19" t="str">
        <f>'申込書（個人種目）'!X61</f>
        <v xml:space="preserve"> </v>
      </c>
      <c r="D41" s="19" t="str">
        <f>'申込書（個人種目）'!Y61</f>
        <v/>
      </c>
      <c r="E41" s="19" t="str">
        <f>'申込書（個人種目）'!Z61</f>
        <v/>
      </c>
      <c r="F41" s="19" t="str">
        <f>'申込書（個人種目）'!AA61</f>
        <v/>
      </c>
      <c r="G41" s="28" t="str">
        <f>'申込書（個人種目）'!AB61</f>
        <v/>
      </c>
      <c r="H41" s="28" t="str">
        <f>'申込書（個人種目）'!AC61</f>
        <v/>
      </c>
      <c r="I41" s="28" t="str">
        <f>'申込書（個人種目）'!AD61</f>
        <v/>
      </c>
      <c r="J41" s="19" t="str">
        <f>IF(ISBLANK('申込書（個人種目）'!AE61),"",'申込書（個人種目）'!AE61)</f>
        <v/>
      </c>
    </row>
    <row r="42" spans="1:10">
      <c r="A42" s="19">
        <v>41</v>
      </c>
      <c r="B42" s="19" t="str">
        <f>'申込書（個人種目）'!R62</f>
        <v/>
      </c>
      <c r="C42" s="19" t="str">
        <f>'申込書（個人種目）'!X62</f>
        <v xml:space="preserve"> </v>
      </c>
      <c r="D42" s="19" t="str">
        <f>'申込書（個人種目）'!Y62</f>
        <v/>
      </c>
      <c r="E42" s="19" t="str">
        <f>'申込書（個人種目）'!Z62</f>
        <v/>
      </c>
      <c r="F42" s="19" t="str">
        <f>'申込書（個人種目）'!AA62</f>
        <v/>
      </c>
      <c r="G42" s="28" t="str">
        <f>'申込書（個人種目）'!AB62</f>
        <v/>
      </c>
      <c r="H42" s="28" t="str">
        <f>'申込書（個人種目）'!AC62</f>
        <v/>
      </c>
      <c r="I42" s="28" t="str">
        <f>'申込書（個人種目）'!AD62</f>
        <v/>
      </c>
      <c r="J42" s="19" t="str">
        <f>IF(ISBLANK('申込書（個人種目）'!AE62),"",'申込書（個人種目）'!AE62)</f>
        <v/>
      </c>
    </row>
    <row r="43" spans="1:10">
      <c r="A43" s="19">
        <v>42</v>
      </c>
      <c r="B43" s="19" t="str">
        <f>'申込書（個人種目）'!R63</f>
        <v/>
      </c>
      <c r="C43" s="19" t="str">
        <f>'申込書（個人種目）'!X63</f>
        <v xml:space="preserve"> </v>
      </c>
      <c r="D43" s="19" t="str">
        <f>'申込書（個人種目）'!Y63</f>
        <v/>
      </c>
      <c r="E43" s="19" t="str">
        <f>'申込書（個人種目）'!Z63</f>
        <v/>
      </c>
      <c r="F43" s="19" t="str">
        <f>'申込書（個人種目）'!AA63</f>
        <v/>
      </c>
      <c r="G43" s="28" t="str">
        <f>'申込書（個人種目）'!AB63</f>
        <v/>
      </c>
      <c r="H43" s="28" t="str">
        <f>'申込書（個人種目）'!AC63</f>
        <v/>
      </c>
      <c r="I43" s="28" t="str">
        <f>'申込書（個人種目）'!AD63</f>
        <v/>
      </c>
      <c r="J43" s="19" t="str">
        <f>IF(ISBLANK('申込書（個人種目）'!AE63),"",'申込書（個人種目）'!AE63)</f>
        <v/>
      </c>
    </row>
    <row r="44" spans="1:10">
      <c r="A44" s="19">
        <v>43</v>
      </c>
      <c r="B44" s="19" t="str">
        <f>'申込書（個人種目）'!R64</f>
        <v/>
      </c>
      <c r="C44" s="19" t="str">
        <f>'申込書（個人種目）'!X64</f>
        <v xml:space="preserve"> </v>
      </c>
      <c r="D44" s="19" t="str">
        <f>'申込書（個人種目）'!Y64</f>
        <v/>
      </c>
      <c r="E44" s="19" t="str">
        <f>'申込書（個人種目）'!Z64</f>
        <v/>
      </c>
      <c r="F44" s="19" t="str">
        <f>'申込書（個人種目）'!AA64</f>
        <v/>
      </c>
      <c r="G44" s="28" t="str">
        <f>'申込書（個人種目）'!AB64</f>
        <v/>
      </c>
      <c r="H44" s="28" t="str">
        <f>'申込書（個人種目）'!AC64</f>
        <v/>
      </c>
      <c r="I44" s="28" t="str">
        <f>'申込書（個人種目）'!AD64</f>
        <v/>
      </c>
      <c r="J44" s="19" t="str">
        <f>IF(ISBLANK('申込書（個人種目）'!AE64),"",'申込書（個人種目）'!AE64)</f>
        <v/>
      </c>
    </row>
    <row r="45" spans="1:10">
      <c r="A45" s="19">
        <v>44</v>
      </c>
      <c r="B45" s="19" t="str">
        <f>'申込書（個人種目）'!R65</f>
        <v/>
      </c>
      <c r="C45" s="19" t="str">
        <f>'申込書（個人種目）'!X65</f>
        <v xml:space="preserve"> </v>
      </c>
      <c r="D45" s="19" t="str">
        <f>'申込書（個人種目）'!Y65</f>
        <v/>
      </c>
      <c r="E45" s="19" t="str">
        <f>'申込書（個人種目）'!Z65</f>
        <v/>
      </c>
      <c r="F45" s="19" t="str">
        <f>'申込書（個人種目）'!AA65</f>
        <v/>
      </c>
      <c r="G45" s="28" t="str">
        <f>'申込書（個人種目）'!AB65</f>
        <v/>
      </c>
      <c r="H45" s="28" t="str">
        <f>'申込書（個人種目）'!AC65</f>
        <v/>
      </c>
      <c r="I45" s="28" t="str">
        <f>'申込書（個人種目）'!AD65</f>
        <v/>
      </c>
      <c r="J45" s="19" t="str">
        <f>IF(ISBLANK('申込書（個人種目）'!AE65),"",'申込書（個人種目）'!AE65)</f>
        <v/>
      </c>
    </row>
    <row r="46" spans="1:10">
      <c r="A46" s="19">
        <v>45</v>
      </c>
      <c r="B46" s="19" t="str">
        <f>'申込書（個人種目）'!R66</f>
        <v/>
      </c>
      <c r="C46" s="19" t="str">
        <f>'申込書（個人種目）'!X66</f>
        <v xml:space="preserve"> </v>
      </c>
      <c r="D46" s="19" t="str">
        <f>'申込書（個人種目）'!Y66</f>
        <v/>
      </c>
      <c r="E46" s="19" t="str">
        <f>'申込書（個人種目）'!Z66</f>
        <v/>
      </c>
      <c r="F46" s="19" t="str">
        <f>'申込書（個人種目）'!AA66</f>
        <v/>
      </c>
      <c r="G46" s="28" t="str">
        <f>'申込書（個人種目）'!AB66</f>
        <v/>
      </c>
      <c r="H46" s="28" t="str">
        <f>'申込書（個人種目）'!AC66</f>
        <v/>
      </c>
      <c r="I46" s="28" t="str">
        <f>'申込書（個人種目）'!AD66</f>
        <v/>
      </c>
      <c r="J46" s="19" t="str">
        <f>IF(ISBLANK('申込書（個人種目）'!AE66),"",'申込書（個人種目）'!AE66)</f>
        <v/>
      </c>
    </row>
    <row r="47" spans="1:10">
      <c r="A47" s="19">
        <v>46</v>
      </c>
      <c r="B47" s="19" t="str">
        <f>'申込書（個人種目）'!R67</f>
        <v/>
      </c>
      <c r="C47" s="19" t="str">
        <f>'申込書（個人種目）'!X67</f>
        <v xml:space="preserve"> </v>
      </c>
      <c r="D47" s="19" t="str">
        <f>'申込書（個人種目）'!Y67</f>
        <v/>
      </c>
      <c r="E47" s="19" t="str">
        <f>'申込書（個人種目）'!Z67</f>
        <v/>
      </c>
      <c r="F47" s="19" t="str">
        <f>'申込書（個人種目）'!AA67</f>
        <v/>
      </c>
      <c r="G47" s="28" t="str">
        <f>'申込書（個人種目）'!AB67</f>
        <v/>
      </c>
      <c r="H47" s="28" t="str">
        <f>'申込書（個人種目）'!AC67</f>
        <v/>
      </c>
      <c r="I47" s="28" t="str">
        <f>'申込書（個人種目）'!AD67</f>
        <v/>
      </c>
      <c r="J47" s="19" t="str">
        <f>IF(ISBLANK('申込書（個人種目）'!AE67),"",'申込書（個人種目）'!AE67)</f>
        <v/>
      </c>
    </row>
    <row r="48" spans="1:10">
      <c r="A48" s="19">
        <v>47</v>
      </c>
      <c r="B48" s="19" t="str">
        <f>'申込書（個人種目）'!R68</f>
        <v/>
      </c>
      <c r="C48" s="19" t="str">
        <f>'申込書（個人種目）'!X68</f>
        <v xml:space="preserve"> </v>
      </c>
      <c r="D48" s="19" t="str">
        <f>'申込書（個人種目）'!Y68</f>
        <v/>
      </c>
      <c r="E48" s="19" t="str">
        <f>'申込書（個人種目）'!Z68</f>
        <v/>
      </c>
      <c r="F48" s="19" t="str">
        <f>'申込書（個人種目）'!AA68</f>
        <v/>
      </c>
      <c r="G48" s="28" t="str">
        <f>'申込書（個人種目）'!AB68</f>
        <v/>
      </c>
      <c r="H48" s="28" t="str">
        <f>'申込書（個人種目）'!AC68</f>
        <v/>
      </c>
      <c r="I48" s="28" t="str">
        <f>'申込書（個人種目）'!AD68</f>
        <v/>
      </c>
      <c r="J48" s="19" t="str">
        <f>IF(ISBLANK('申込書（個人種目）'!AE68),"",'申込書（個人種目）'!AE68)</f>
        <v/>
      </c>
    </row>
    <row r="49" spans="1:10">
      <c r="A49" s="19">
        <v>48</v>
      </c>
      <c r="B49" s="19" t="str">
        <f>'申込書（個人種目）'!R69</f>
        <v/>
      </c>
      <c r="C49" s="19" t="str">
        <f>'申込書（個人種目）'!X69</f>
        <v xml:space="preserve"> </v>
      </c>
      <c r="D49" s="19" t="str">
        <f>'申込書（個人種目）'!Y69</f>
        <v/>
      </c>
      <c r="E49" s="19" t="str">
        <f>'申込書（個人種目）'!Z69</f>
        <v/>
      </c>
      <c r="F49" s="19" t="str">
        <f>'申込書（個人種目）'!AA69</f>
        <v/>
      </c>
      <c r="G49" s="28" t="str">
        <f>'申込書（個人種目）'!AB69</f>
        <v/>
      </c>
      <c r="H49" s="28" t="str">
        <f>'申込書（個人種目）'!AC69</f>
        <v/>
      </c>
      <c r="I49" s="28" t="str">
        <f>'申込書（個人種目）'!AD69</f>
        <v/>
      </c>
      <c r="J49" s="19" t="str">
        <f>IF(ISBLANK('申込書（個人種目）'!AE69),"",'申込書（個人種目）'!AE69)</f>
        <v/>
      </c>
    </row>
    <row r="50" spans="1:10">
      <c r="A50" s="19">
        <v>49</v>
      </c>
      <c r="B50" s="19" t="str">
        <f>'申込書（個人種目）'!R70</f>
        <v/>
      </c>
      <c r="C50" s="19" t="str">
        <f>'申込書（個人種目）'!X70</f>
        <v xml:space="preserve"> </v>
      </c>
      <c r="D50" s="19" t="str">
        <f>'申込書（個人種目）'!Y70</f>
        <v/>
      </c>
      <c r="E50" s="19" t="str">
        <f>'申込書（個人種目）'!Z70</f>
        <v/>
      </c>
      <c r="F50" s="19" t="str">
        <f>'申込書（個人種目）'!AA70</f>
        <v/>
      </c>
      <c r="G50" s="28" t="str">
        <f>'申込書（個人種目）'!AB70</f>
        <v/>
      </c>
      <c r="H50" s="28" t="str">
        <f>'申込書（個人種目）'!AC70</f>
        <v/>
      </c>
      <c r="I50" s="28" t="str">
        <f>'申込書（個人種目）'!AD70</f>
        <v/>
      </c>
      <c r="J50" s="19" t="str">
        <f>IF(ISBLANK('申込書（個人種目）'!AE70),"",'申込書（個人種目）'!AE70)</f>
        <v/>
      </c>
    </row>
    <row r="51" spans="1:10">
      <c r="A51" s="19">
        <v>50</v>
      </c>
      <c r="B51" s="19" t="str">
        <f>'申込書（個人種目）'!R71</f>
        <v/>
      </c>
      <c r="C51" s="19" t="str">
        <f>'申込書（個人種目）'!X71</f>
        <v xml:space="preserve"> </v>
      </c>
      <c r="D51" s="19" t="str">
        <f>'申込書（個人種目）'!Y71</f>
        <v/>
      </c>
      <c r="E51" s="19" t="str">
        <f>'申込書（個人種目）'!Z71</f>
        <v/>
      </c>
      <c r="F51" s="19" t="str">
        <f>'申込書（個人種目）'!AA71</f>
        <v/>
      </c>
      <c r="G51" s="28" t="str">
        <f>'申込書（個人種目）'!AB71</f>
        <v/>
      </c>
      <c r="H51" s="28" t="str">
        <f>'申込書（個人種目）'!AC71</f>
        <v/>
      </c>
      <c r="I51" s="28" t="str">
        <f>'申込書（個人種目）'!AD71</f>
        <v/>
      </c>
      <c r="J51" s="19" t="str">
        <f>IF(ISBLANK('申込書（個人種目）'!AE71),"",'申込書（個人種目）'!AE71)</f>
        <v/>
      </c>
    </row>
  </sheetData>
  <sheetProtection password="EEBF"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申込書（個人種目）</vt:lpstr>
      <vt:lpstr>参加料納入書 </vt:lpstr>
      <vt:lpstr>(種目・作業用)</vt:lpstr>
      <vt:lpstr>(所属・作業用)</vt:lpstr>
      <vt:lpstr>kyougisha転記用</vt:lpstr>
      <vt:lpstr>_ken1</vt:lpstr>
      <vt:lpstr>gakunen1</vt:lpstr>
      <vt:lpstr>gender1</vt:lpstr>
      <vt:lpstr>'申込書（個人種目）'!Print_Area</vt:lpstr>
      <vt:lpstr>shubetsu1</vt:lpstr>
      <vt:lpstr>shumoku1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YRK14</cp:lastModifiedBy>
  <cp:lastPrinted>2016-02-11T14:26:51Z</cp:lastPrinted>
  <dcterms:created xsi:type="dcterms:W3CDTF">2015-11-12T01:11:30Z</dcterms:created>
  <dcterms:modified xsi:type="dcterms:W3CDTF">2019-01-26T00:03:37Z</dcterms:modified>
</cp:coreProperties>
</file>